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ADB009-9C27-4773-8E60-ACD518E1EE7D}" xr6:coauthVersionLast="47" xr6:coauthVersionMax="47" xr10:uidLastSave="{00000000-0000-0000-0000-000000000000}"/>
  <bookViews>
    <workbookView xWindow="-120" yWindow="-120" windowWidth="29040" windowHeight="15840" tabRatio="913" activeTab="4" xr2:uid="{00000000-000D-0000-FFFF-FFFF00000000}"/>
  </bookViews>
  <sheets>
    <sheet name="寄單發票金額彙整表" sheetId="33" r:id="rId1"/>
    <sheet name="資料表" sheetId="3" r:id="rId2"/>
    <sheet name="操作說明-使用關貿廠商" sheetId="35" r:id="rId3"/>
    <sheet name="發票明細" sheetId="8" r:id="rId4"/>
    <sheet name="寄單總表(小北實業.嘉義以北)" sheetId="31" r:id="rId5"/>
    <sheet name="寄單總表(小北實業.台南以南)" sheetId="29" r:id="rId6"/>
    <sheet name="寄單總表(台南區)" sheetId="11" r:id="rId7"/>
    <sheet name="寄單總表(高雄區)" sheetId="14" r:id="rId8"/>
    <sheet name="寄單總表(台北區)" sheetId="16" r:id="rId9"/>
    <sheet name="寄單總表(桃園區,新竹區,苗栗區) " sheetId="18" r:id="rId10"/>
    <sheet name="寄單總表(台中區,彰化區,南投區) " sheetId="19" r:id="rId11"/>
    <sheet name="寄單總表(雲林區,嘉義區)" sheetId="20" r:id="rId12"/>
    <sheet name="寄單總表(屏東區)" sheetId="21" r:id="rId13"/>
  </sheets>
  <definedNames>
    <definedName name="_xlnm._FilterDatabase" localSheetId="3" hidden="1">發票明細!$A$10:$Q$1509</definedName>
    <definedName name="_xlnm._FilterDatabase" localSheetId="1" hidden="1">資料表!$A$3:$K$2021</definedName>
    <definedName name="A">#REF!</definedName>
    <definedName name="_xlnm.Print_Area" localSheetId="5">'寄單總表(小北實業.台南以南)'!$A$1:$L$45</definedName>
    <definedName name="_xlnm.Print_Area" localSheetId="4">'寄單總表(小北實業.嘉義以北)'!$A$1:$L$45</definedName>
    <definedName name="_xlnm.Print_Area" localSheetId="10">'寄單總表(台中區,彰化區,南投區) '!$A$1:$L$45</definedName>
    <definedName name="_xlnm.Print_Area" localSheetId="8">'寄單總表(台北區)'!$A$1:$L$45</definedName>
    <definedName name="_xlnm.Print_Area" localSheetId="6">'寄單總表(台南區)'!$A$1:$L$45</definedName>
    <definedName name="_xlnm.Print_Area" localSheetId="12">'寄單總表(屏東區)'!$A$1:$L$45</definedName>
    <definedName name="_xlnm.Print_Area" localSheetId="9">'寄單總表(桃園區,新竹區,苗栗區) '!$A$1:$L$45</definedName>
    <definedName name="_xlnm.Print_Area" localSheetId="7">'寄單總表(高雄區)'!$A$1:$L$45</definedName>
    <definedName name="_xlnm.Print_Area" localSheetId="11">'寄單總表(雲林區,嘉義區)'!$A$1:$L$45</definedName>
    <definedName name="_xlnm.Print_Area" localSheetId="3">發票明細!$B$11:$N$1006</definedName>
    <definedName name="_xlnm.Print_Titles" localSheetId="3">發票明細!$10:$10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29" l="1"/>
  <c r="H12" i="18"/>
  <c r="H11" i="18"/>
  <c r="H10" i="18"/>
  <c r="C12" i="20"/>
  <c r="C11" i="20"/>
  <c r="C10" i="20"/>
  <c r="C9" i="20"/>
  <c r="C8" i="20"/>
  <c r="H12" i="20"/>
  <c r="A1509" i="8"/>
  <c r="C1509" i="8"/>
  <c r="D1509" i="8"/>
  <c r="F1509" i="8"/>
  <c r="G1509" i="8"/>
  <c r="K1509" i="8"/>
  <c r="L1509" i="8"/>
  <c r="A1510" i="8"/>
  <c r="C1510" i="8"/>
  <c r="D1510" i="8"/>
  <c r="F1510" i="8"/>
  <c r="G1510" i="8"/>
  <c r="K1510" i="8"/>
  <c r="L1510" i="8"/>
  <c r="A1511" i="8"/>
  <c r="C1511" i="8"/>
  <c r="D1511" i="8"/>
  <c r="F1511" i="8"/>
  <c r="G1511" i="8"/>
  <c r="K1511" i="8"/>
  <c r="L1511" i="8" s="1"/>
  <c r="A1512" i="8"/>
  <c r="C1512" i="8"/>
  <c r="D1512" i="8"/>
  <c r="F1512" i="8"/>
  <c r="G1512" i="8"/>
  <c r="K1512" i="8"/>
  <c r="L1512" i="8"/>
  <c r="A1513" i="8"/>
  <c r="C1513" i="8"/>
  <c r="D1513" i="8"/>
  <c r="F1513" i="8"/>
  <c r="G1513" i="8"/>
  <c r="K1513" i="8"/>
  <c r="L1513" i="8"/>
  <c r="A1514" i="8"/>
  <c r="C1514" i="8"/>
  <c r="D1514" i="8"/>
  <c r="F1514" i="8"/>
  <c r="G1514" i="8"/>
  <c r="K1514" i="8"/>
  <c r="L1514" i="8" s="1"/>
  <c r="A1515" i="8"/>
  <c r="C1515" i="8"/>
  <c r="D1515" i="8"/>
  <c r="F1515" i="8"/>
  <c r="G1515" i="8"/>
  <c r="K1515" i="8"/>
  <c r="L1515" i="8" s="1"/>
  <c r="A1516" i="8"/>
  <c r="C1516" i="8"/>
  <c r="D1516" i="8"/>
  <c r="F1516" i="8"/>
  <c r="G1516" i="8"/>
  <c r="K1516" i="8"/>
  <c r="L1516" i="8"/>
  <c r="A1517" i="8"/>
  <c r="C1517" i="8"/>
  <c r="D1517" i="8"/>
  <c r="F1517" i="8"/>
  <c r="G1517" i="8"/>
  <c r="K1517" i="8"/>
  <c r="L1517" i="8"/>
  <c r="A1518" i="8"/>
  <c r="C1518" i="8"/>
  <c r="D1518" i="8"/>
  <c r="F1518" i="8"/>
  <c r="G1518" i="8"/>
  <c r="K1518" i="8"/>
  <c r="L1518" i="8" s="1"/>
  <c r="A1519" i="8"/>
  <c r="C1519" i="8"/>
  <c r="D1519" i="8"/>
  <c r="F1519" i="8"/>
  <c r="G1519" i="8"/>
  <c r="K1519" i="8"/>
  <c r="L1519" i="8" s="1"/>
  <c r="A1520" i="8"/>
  <c r="C1520" i="8"/>
  <c r="D1520" i="8"/>
  <c r="F1520" i="8"/>
  <c r="G1520" i="8"/>
  <c r="K1520" i="8"/>
  <c r="L1520" i="8"/>
  <c r="A1521" i="8"/>
  <c r="C1521" i="8"/>
  <c r="D1521" i="8"/>
  <c r="F1521" i="8"/>
  <c r="G1521" i="8"/>
  <c r="K1521" i="8"/>
  <c r="L1521" i="8"/>
  <c r="A1522" i="8"/>
  <c r="C1522" i="8"/>
  <c r="D1522" i="8"/>
  <c r="F1522" i="8"/>
  <c r="G1522" i="8"/>
  <c r="K1522" i="8"/>
  <c r="L1522" i="8" s="1"/>
  <c r="A1523" i="8"/>
  <c r="C1523" i="8"/>
  <c r="D1523" i="8"/>
  <c r="F1523" i="8"/>
  <c r="G1523" i="8"/>
  <c r="K1523" i="8"/>
  <c r="L1523" i="8" s="1"/>
  <c r="A1524" i="8"/>
  <c r="C1524" i="8"/>
  <c r="D1524" i="8"/>
  <c r="F1524" i="8"/>
  <c r="G1524" i="8"/>
  <c r="K1524" i="8"/>
  <c r="L1524" i="8"/>
  <c r="A1525" i="8"/>
  <c r="C1525" i="8"/>
  <c r="D1525" i="8"/>
  <c r="F1525" i="8"/>
  <c r="G1525" i="8"/>
  <c r="K1525" i="8"/>
  <c r="L1525" i="8"/>
  <c r="A1526" i="8"/>
  <c r="C1526" i="8"/>
  <c r="D1526" i="8"/>
  <c r="F1526" i="8"/>
  <c r="G1526" i="8"/>
  <c r="K1526" i="8"/>
  <c r="L1526" i="8" s="1"/>
  <c r="A1527" i="8"/>
  <c r="C1527" i="8"/>
  <c r="D1527" i="8"/>
  <c r="F1527" i="8"/>
  <c r="G1527" i="8"/>
  <c r="K1527" i="8"/>
  <c r="L1527" i="8" s="1"/>
  <c r="A1528" i="8"/>
  <c r="C1528" i="8"/>
  <c r="D1528" i="8"/>
  <c r="F1528" i="8"/>
  <c r="G1528" i="8"/>
  <c r="K1528" i="8"/>
  <c r="L1528" i="8"/>
  <c r="A1529" i="8"/>
  <c r="C1529" i="8"/>
  <c r="D1529" i="8"/>
  <c r="F1529" i="8"/>
  <c r="G1529" i="8"/>
  <c r="K1529" i="8"/>
  <c r="L1529" i="8"/>
  <c r="A1530" i="8"/>
  <c r="C1530" i="8"/>
  <c r="D1530" i="8"/>
  <c r="F1530" i="8"/>
  <c r="G1530" i="8"/>
  <c r="K1530" i="8"/>
  <c r="L1530" i="8" s="1"/>
  <c r="A1531" i="8"/>
  <c r="C1531" i="8"/>
  <c r="D1531" i="8"/>
  <c r="F1531" i="8"/>
  <c r="G1531" i="8"/>
  <c r="K1531" i="8"/>
  <c r="L1531" i="8" s="1"/>
  <c r="A1532" i="8"/>
  <c r="C1532" i="8"/>
  <c r="D1532" i="8"/>
  <c r="F1532" i="8"/>
  <c r="G1532" i="8"/>
  <c r="K1532" i="8"/>
  <c r="L1532" i="8"/>
  <c r="A1533" i="8"/>
  <c r="C1533" i="8"/>
  <c r="D1533" i="8"/>
  <c r="F1533" i="8"/>
  <c r="G1533" i="8"/>
  <c r="K1533" i="8"/>
  <c r="L1533" i="8"/>
  <c r="A1534" i="8"/>
  <c r="C1534" i="8"/>
  <c r="D1534" i="8"/>
  <c r="F1534" i="8"/>
  <c r="G1534" i="8"/>
  <c r="K1534" i="8"/>
  <c r="L1534" i="8" s="1"/>
  <c r="A1535" i="8"/>
  <c r="C1535" i="8"/>
  <c r="D1535" i="8"/>
  <c r="F1535" i="8"/>
  <c r="G1535" i="8"/>
  <c r="K1535" i="8"/>
  <c r="L1535" i="8" s="1"/>
  <c r="A1536" i="8"/>
  <c r="C1536" i="8"/>
  <c r="D1536" i="8"/>
  <c r="F1536" i="8"/>
  <c r="G1536" i="8"/>
  <c r="K1536" i="8"/>
  <c r="L1536" i="8"/>
  <c r="A1537" i="8"/>
  <c r="C1537" i="8"/>
  <c r="D1537" i="8"/>
  <c r="F1537" i="8"/>
  <c r="G1537" i="8"/>
  <c r="K1537" i="8"/>
  <c r="L1537" i="8"/>
  <c r="A1538" i="8"/>
  <c r="C1538" i="8"/>
  <c r="D1538" i="8"/>
  <c r="F1538" i="8"/>
  <c r="G1538" i="8"/>
  <c r="K1538" i="8"/>
  <c r="L1538" i="8" s="1"/>
  <c r="A1539" i="8"/>
  <c r="C1539" i="8"/>
  <c r="D1539" i="8"/>
  <c r="F1539" i="8"/>
  <c r="G1539" i="8"/>
  <c r="K1539" i="8"/>
  <c r="L1539" i="8" s="1"/>
  <c r="A1540" i="8"/>
  <c r="C1540" i="8"/>
  <c r="D1540" i="8"/>
  <c r="F1540" i="8"/>
  <c r="G1540" i="8"/>
  <c r="K1540" i="8"/>
  <c r="L1540" i="8"/>
  <c r="A1541" i="8"/>
  <c r="C1541" i="8"/>
  <c r="D1541" i="8"/>
  <c r="F1541" i="8"/>
  <c r="G1541" i="8"/>
  <c r="K1541" i="8"/>
  <c r="L1541" i="8"/>
  <c r="A1542" i="8"/>
  <c r="C1542" i="8"/>
  <c r="D1542" i="8"/>
  <c r="F1542" i="8"/>
  <c r="G1542" i="8"/>
  <c r="K1542" i="8"/>
  <c r="L1542" i="8" s="1"/>
  <c r="A1543" i="8"/>
  <c r="C1543" i="8"/>
  <c r="D1543" i="8"/>
  <c r="F1543" i="8"/>
  <c r="G1543" i="8"/>
  <c r="K1543" i="8"/>
  <c r="L1543" i="8" s="1"/>
  <c r="A1544" i="8"/>
  <c r="C1544" i="8"/>
  <c r="D1544" i="8"/>
  <c r="F1544" i="8"/>
  <c r="G1544" i="8"/>
  <c r="K1544" i="8"/>
  <c r="L1544" i="8"/>
  <c r="A1545" i="8"/>
  <c r="C1545" i="8"/>
  <c r="D1545" i="8"/>
  <c r="F1545" i="8"/>
  <c r="G1545" i="8"/>
  <c r="K1545" i="8"/>
  <c r="L1545" i="8"/>
  <c r="A1546" i="8"/>
  <c r="C1546" i="8"/>
  <c r="D1546" i="8"/>
  <c r="F1546" i="8"/>
  <c r="G1546" i="8"/>
  <c r="K1546" i="8"/>
  <c r="L1546" i="8" s="1"/>
  <c r="A1547" i="8"/>
  <c r="C1547" i="8"/>
  <c r="D1547" i="8"/>
  <c r="F1547" i="8"/>
  <c r="G1547" i="8"/>
  <c r="K1547" i="8"/>
  <c r="L1547" i="8" s="1"/>
  <c r="A1548" i="8"/>
  <c r="C1548" i="8"/>
  <c r="D1548" i="8"/>
  <c r="F1548" i="8"/>
  <c r="G1548" i="8"/>
  <c r="K1548" i="8"/>
  <c r="L1548" i="8"/>
  <c r="A1549" i="8"/>
  <c r="C1549" i="8"/>
  <c r="D1549" i="8"/>
  <c r="F1549" i="8"/>
  <c r="G1549" i="8"/>
  <c r="K1549" i="8"/>
  <c r="L1549" i="8"/>
  <c r="A1550" i="8"/>
  <c r="C1550" i="8"/>
  <c r="D1550" i="8"/>
  <c r="F1550" i="8"/>
  <c r="G1550" i="8"/>
  <c r="K1550" i="8"/>
  <c r="L1550" i="8" s="1"/>
  <c r="A1551" i="8"/>
  <c r="C1551" i="8"/>
  <c r="D1551" i="8"/>
  <c r="F1551" i="8"/>
  <c r="G1551" i="8"/>
  <c r="K1551" i="8"/>
  <c r="L1551" i="8" s="1"/>
  <c r="A1552" i="8"/>
  <c r="C1552" i="8"/>
  <c r="D1552" i="8"/>
  <c r="F1552" i="8"/>
  <c r="G1552" i="8"/>
  <c r="K1552" i="8"/>
  <c r="L1552" i="8"/>
  <c r="A1553" i="8"/>
  <c r="C1553" i="8"/>
  <c r="D1553" i="8"/>
  <c r="F1553" i="8"/>
  <c r="G1553" i="8"/>
  <c r="K1553" i="8"/>
  <c r="L1553" i="8"/>
  <c r="A1554" i="8"/>
  <c r="C1554" i="8"/>
  <c r="D1554" i="8"/>
  <c r="F1554" i="8"/>
  <c r="G1554" i="8"/>
  <c r="K1554" i="8"/>
  <c r="L1554" i="8" s="1"/>
  <c r="A1555" i="8"/>
  <c r="C1555" i="8"/>
  <c r="D1555" i="8"/>
  <c r="F1555" i="8"/>
  <c r="G1555" i="8"/>
  <c r="K1555" i="8"/>
  <c r="L1555" i="8" s="1"/>
  <c r="A1556" i="8"/>
  <c r="C1556" i="8"/>
  <c r="D1556" i="8"/>
  <c r="F1556" i="8"/>
  <c r="G1556" i="8"/>
  <c r="K1556" i="8"/>
  <c r="L1556" i="8"/>
  <c r="A1557" i="8"/>
  <c r="C1557" i="8"/>
  <c r="D1557" i="8"/>
  <c r="F1557" i="8"/>
  <c r="G1557" i="8"/>
  <c r="K1557" i="8"/>
  <c r="L1557" i="8"/>
  <c r="A1558" i="8"/>
  <c r="C1558" i="8"/>
  <c r="D1558" i="8"/>
  <c r="F1558" i="8"/>
  <c r="G1558" i="8"/>
  <c r="K1558" i="8"/>
  <c r="L1558" i="8" s="1"/>
  <c r="A1559" i="8"/>
  <c r="C1559" i="8"/>
  <c r="D1559" i="8"/>
  <c r="F1559" i="8"/>
  <c r="G1559" i="8"/>
  <c r="K1559" i="8"/>
  <c r="L1559" i="8" s="1"/>
  <c r="A1560" i="8"/>
  <c r="C1560" i="8"/>
  <c r="D1560" i="8"/>
  <c r="F1560" i="8"/>
  <c r="G1560" i="8"/>
  <c r="K1560" i="8"/>
  <c r="L1560" i="8"/>
  <c r="A1561" i="8"/>
  <c r="C1561" i="8"/>
  <c r="D1561" i="8"/>
  <c r="F1561" i="8"/>
  <c r="G1561" i="8"/>
  <c r="K1561" i="8"/>
  <c r="L1561" i="8" s="1"/>
  <c r="A1562" i="8"/>
  <c r="C1562" i="8"/>
  <c r="D1562" i="8"/>
  <c r="F1562" i="8"/>
  <c r="G1562" i="8"/>
  <c r="K1562" i="8"/>
  <c r="L1562" i="8" s="1"/>
  <c r="A1563" i="8"/>
  <c r="C1563" i="8"/>
  <c r="D1563" i="8"/>
  <c r="F1563" i="8"/>
  <c r="G1563" i="8"/>
  <c r="K1563" i="8"/>
  <c r="L1563" i="8" s="1"/>
  <c r="A1564" i="8"/>
  <c r="C1564" i="8"/>
  <c r="D1564" i="8"/>
  <c r="F1564" i="8"/>
  <c r="G1564" i="8"/>
  <c r="K1564" i="8"/>
  <c r="L1564" i="8"/>
  <c r="A1565" i="8"/>
  <c r="C1565" i="8"/>
  <c r="D1565" i="8"/>
  <c r="F1565" i="8"/>
  <c r="G1565" i="8"/>
  <c r="K1565" i="8"/>
  <c r="L1565" i="8" s="1"/>
  <c r="A1566" i="8"/>
  <c r="C1566" i="8"/>
  <c r="D1566" i="8"/>
  <c r="F1566" i="8"/>
  <c r="G1566" i="8"/>
  <c r="K1566" i="8"/>
  <c r="L1566" i="8" s="1"/>
  <c r="A1567" i="8"/>
  <c r="C1567" i="8"/>
  <c r="D1567" i="8"/>
  <c r="F1567" i="8"/>
  <c r="G1567" i="8"/>
  <c r="K1567" i="8"/>
  <c r="L1567" i="8" s="1"/>
  <c r="A1568" i="8"/>
  <c r="C1568" i="8"/>
  <c r="D1568" i="8"/>
  <c r="F1568" i="8"/>
  <c r="G1568" i="8"/>
  <c r="K1568" i="8"/>
  <c r="L1568" i="8"/>
  <c r="A1569" i="8"/>
  <c r="C1569" i="8"/>
  <c r="D1569" i="8"/>
  <c r="F1569" i="8"/>
  <c r="G1569" i="8"/>
  <c r="K1569" i="8"/>
  <c r="L1569" i="8" s="1"/>
  <c r="A1570" i="8"/>
  <c r="C1570" i="8"/>
  <c r="D1570" i="8"/>
  <c r="F1570" i="8"/>
  <c r="G1570" i="8"/>
  <c r="K1570" i="8"/>
  <c r="L1570" i="8" s="1"/>
  <c r="A1571" i="8"/>
  <c r="C1571" i="8"/>
  <c r="D1571" i="8"/>
  <c r="F1571" i="8"/>
  <c r="G1571" i="8"/>
  <c r="K1571" i="8"/>
  <c r="L1571" i="8" s="1"/>
  <c r="A1572" i="8"/>
  <c r="C1572" i="8"/>
  <c r="D1572" i="8"/>
  <c r="F1572" i="8"/>
  <c r="G1572" i="8"/>
  <c r="K1572" i="8"/>
  <c r="L1572" i="8"/>
  <c r="A1573" i="8"/>
  <c r="C1573" i="8"/>
  <c r="D1573" i="8"/>
  <c r="F1573" i="8"/>
  <c r="G1573" i="8"/>
  <c r="K1573" i="8"/>
  <c r="L1573" i="8" s="1"/>
  <c r="A1574" i="8"/>
  <c r="C1574" i="8"/>
  <c r="D1574" i="8"/>
  <c r="F1574" i="8"/>
  <c r="G1574" i="8"/>
  <c r="K1574" i="8"/>
  <c r="L1574" i="8" s="1"/>
  <c r="A1575" i="8"/>
  <c r="C1575" i="8"/>
  <c r="D1575" i="8"/>
  <c r="F1575" i="8"/>
  <c r="G1575" i="8"/>
  <c r="K1575" i="8"/>
  <c r="L1575" i="8" s="1"/>
  <c r="A1576" i="8"/>
  <c r="C1576" i="8"/>
  <c r="D1576" i="8"/>
  <c r="F1576" i="8"/>
  <c r="G1576" i="8"/>
  <c r="K1576" i="8"/>
  <c r="L1576" i="8"/>
  <c r="A1577" i="8"/>
  <c r="C1577" i="8"/>
  <c r="D1577" i="8"/>
  <c r="F1577" i="8"/>
  <c r="G1577" i="8"/>
  <c r="K1577" i="8"/>
  <c r="L1577" i="8" s="1"/>
  <c r="A1578" i="8"/>
  <c r="C1578" i="8"/>
  <c r="D1578" i="8"/>
  <c r="F1578" i="8"/>
  <c r="G1578" i="8"/>
  <c r="K1578" i="8"/>
  <c r="L1578" i="8" s="1"/>
  <c r="A1579" i="8"/>
  <c r="C1579" i="8"/>
  <c r="D1579" i="8"/>
  <c r="F1579" i="8"/>
  <c r="G1579" i="8"/>
  <c r="K1579" i="8"/>
  <c r="L1579" i="8" s="1"/>
  <c r="A1580" i="8"/>
  <c r="C1580" i="8"/>
  <c r="D1580" i="8"/>
  <c r="F1580" i="8"/>
  <c r="G1580" i="8"/>
  <c r="K1580" i="8"/>
  <c r="L1580" i="8"/>
  <c r="A1581" i="8"/>
  <c r="C1581" i="8"/>
  <c r="D1581" i="8"/>
  <c r="F1581" i="8"/>
  <c r="G1581" i="8"/>
  <c r="K1581" i="8"/>
  <c r="L1581" i="8" s="1"/>
  <c r="A1582" i="8"/>
  <c r="C1582" i="8"/>
  <c r="D1582" i="8"/>
  <c r="F1582" i="8"/>
  <c r="G1582" i="8"/>
  <c r="K1582" i="8"/>
  <c r="L1582" i="8" s="1"/>
  <c r="A1583" i="8"/>
  <c r="C1583" i="8"/>
  <c r="D1583" i="8"/>
  <c r="F1583" i="8"/>
  <c r="G1583" i="8"/>
  <c r="K1583" i="8"/>
  <c r="L1583" i="8" s="1"/>
  <c r="A1584" i="8"/>
  <c r="C1584" i="8"/>
  <c r="D1584" i="8"/>
  <c r="F1584" i="8"/>
  <c r="G1584" i="8"/>
  <c r="K1584" i="8"/>
  <c r="L1584" i="8"/>
  <c r="A1585" i="8"/>
  <c r="C1585" i="8"/>
  <c r="D1585" i="8"/>
  <c r="F1585" i="8"/>
  <c r="G1585" i="8"/>
  <c r="K1585" i="8"/>
  <c r="L1585" i="8"/>
  <c r="A1586" i="8"/>
  <c r="C1586" i="8"/>
  <c r="D1586" i="8"/>
  <c r="F1586" i="8"/>
  <c r="G1586" i="8"/>
  <c r="K1586" i="8"/>
  <c r="L1586" i="8" s="1"/>
  <c r="A1587" i="8"/>
  <c r="C1587" i="8"/>
  <c r="D1587" i="8"/>
  <c r="F1587" i="8"/>
  <c r="G1587" i="8"/>
  <c r="K1587" i="8"/>
  <c r="L1587" i="8" s="1"/>
  <c r="A1588" i="8"/>
  <c r="C1588" i="8"/>
  <c r="D1588" i="8"/>
  <c r="F1588" i="8"/>
  <c r="G1588" i="8"/>
  <c r="K1588" i="8"/>
  <c r="L1588" i="8"/>
  <c r="A1589" i="8"/>
  <c r="C1589" i="8"/>
  <c r="D1589" i="8"/>
  <c r="F1589" i="8"/>
  <c r="G1589" i="8"/>
  <c r="K1589" i="8"/>
  <c r="L1589" i="8" s="1"/>
  <c r="A1590" i="8"/>
  <c r="C1590" i="8"/>
  <c r="D1590" i="8"/>
  <c r="F1590" i="8"/>
  <c r="G1590" i="8"/>
  <c r="K1590" i="8"/>
  <c r="L1590" i="8" s="1"/>
  <c r="A1591" i="8"/>
  <c r="C1591" i="8"/>
  <c r="D1591" i="8"/>
  <c r="F1591" i="8"/>
  <c r="G1591" i="8"/>
  <c r="K1591" i="8"/>
  <c r="L1591" i="8" s="1"/>
  <c r="A1592" i="8"/>
  <c r="C1592" i="8"/>
  <c r="D1592" i="8"/>
  <c r="F1592" i="8"/>
  <c r="G1592" i="8"/>
  <c r="K1592" i="8"/>
  <c r="L1592" i="8"/>
  <c r="A1593" i="8"/>
  <c r="C1593" i="8"/>
  <c r="D1593" i="8"/>
  <c r="F1593" i="8"/>
  <c r="G1593" i="8"/>
  <c r="K1593" i="8"/>
  <c r="L1593" i="8" s="1"/>
  <c r="A1594" i="8"/>
  <c r="C1594" i="8"/>
  <c r="D1594" i="8"/>
  <c r="F1594" i="8"/>
  <c r="G1594" i="8"/>
  <c r="K1594" i="8"/>
  <c r="L1594" i="8" s="1"/>
  <c r="A1595" i="8"/>
  <c r="C1595" i="8"/>
  <c r="D1595" i="8"/>
  <c r="F1595" i="8"/>
  <c r="G1595" i="8"/>
  <c r="K1595" i="8"/>
  <c r="L1595" i="8" s="1"/>
  <c r="A1596" i="8"/>
  <c r="C1596" i="8"/>
  <c r="D1596" i="8"/>
  <c r="F1596" i="8"/>
  <c r="G1596" i="8"/>
  <c r="K1596" i="8"/>
  <c r="L1596" i="8"/>
  <c r="A1597" i="8"/>
  <c r="C1597" i="8"/>
  <c r="D1597" i="8"/>
  <c r="F1597" i="8"/>
  <c r="G1597" i="8"/>
  <c r="K1597" i="8"/>
  <c r="L1597" i="8"/>
  <c r="A1598" i="8"/>
  <c r="C1598" i="8"/>
  <c r="D1598" i="8"/>
  <c r="F1598" i="8"/>
  <c r="G1598" i="8"/>
  <c r="K1598" i="8"/>
  <c r="L1598" i="8" s="1"/>
  <c r="A1599" i="8"/>
  <c r="C1599" i="8"/>
  <c r="D1599" i="8"/>
  <c r="F1599" i="8"/>
  <c r="G1599" i="8"/>
  <c r="K1599" i="8"/>
  <c r="L1599" i="8" s="1"/>
  <c r="A1600" i="8"/>
  <c r="C1600" i="8"/>
  <c r="D1600" i="8"/>
  <c r="F1600" i="8"/>
  <c r="G1600" i="8"/>
  <c r="K1600" i="8"/>
  <c r="L1600" i="8"/>
  <c r="A1601" i="8"/>
  <c r="C1601" i="8"/>
  <c r="D1601" i="8"/>
  <c r="F1601" i="8"/>
  <c r="G1601" i="8"/>
  <c r="K1601" i="8"/>
  <c r="L1601" i="8" s="1"/>
  <c r="A1602" i="8"/>
  <c r="C1602" i="8"/>
  <c r="D1602" i="8"/>
  <c r="F1602" i="8"/>
  <c r="G1602" i="8"/>
  <c r="K1602" i="8"/>
  <c r="L1602" i="8" s="1"/>
  <c r="A1603" i="8"/>
  <c r="C1603" i="8"/>
  <c r="D1603" i="8"/>
  <c r="F1603" i="8"/>
  <c r="G1603" i="8"/>
  <c r="K1603" i="8"/>
  <c r="L1603" i="8" s="1"/>
  <c r="A1604" i="8"/>
  <c r="C1604" i="8"/>
  <c r="D1604" i="8"/>
  <c r="F1604" i="8"/>
  <c r="G1604" i="8"/>
  <c r="K1604" i="8"/>
  <c r="L1604" i="8"/>
  <c r="A1605" i="8"/>
  <c r="C1605" i="8"/>
  <c r="D1605" i="8"/>
  <c r="F1605" i="8"/>
  <c r="G1605" i="8"/>
  <c r="K1605" i="8"/>
  <c r="L1605" i="8" s="1"/>
  <c r="A1606" i="8"/>
  <c r="C1606" i="8"/>
  <c r="D1606" i="8"/>
  <c r="F1606" i="8"/>
  <c r="G1606" i="8"/>
  <c r="K1606" i="8"/>
  <c r="L1606" i="8" s="1"/>
  <c r="A1607" i="8"/>
  <c r="C1607" i="8"/>
  <c r="D1607" i="8"/>
  <c r="F1607" i="8"/>
  <c r="G1607" i="8"/>
  <c r="K1607" i="8"/>
  <c r="L1607" i="8" s="1"/>
  <c r="A1608" i="8"/>
  <c r="C1608" i="8"/>
  <c r="D1608" i="8"/>
  <c r="F1608" i="8"/>
  <c r="G1608" i="8"/>
  <c r="K1608" i="8"/>
  <c r="L1608" i="8"/>
  <c r="A1609" i="8"/>
  <c r="C1609" i="8"/>
  <c r="D1609" i="8"/>
  <c r="F1609" i="8"/>
  <c r="G1609" i="8"/>
  <c r="K1609" i="8"/>
  <c r="L1609" i="8" s="1"/>
  <c r="A1610" i="8"/>
  <c r="C1610" i="8"/>
  <c r="D1610" i="8"/>
  <c r="F1610" i="8"/>
  <c r="G1610" i="8"/>
  <c r="K1610" i="8"/>
  <c r="L1610" i="8" s="1"/>
  <c r="A1611" i="8"/>
  <c r="C1611" i="8"/>
  <c r="D1611" i="8"/>
  <c r="F1611" i="8"/>
  <c r="G1611" i="8"/>
  <c r="K1611" i="8"/>
  <c r="L1611" i="8" s="1"/>
  <c r="A1612" i="8"/>
  <c r="C1612" i="8"/>
  <c r="D1612" i="8"/>
  <c r="F1612" i="8"/>
  <c r="G1612" i="8"/>
  <c r="K1612" i="8"/>
  <c r="L1612" i="8"/>
  <c r="A1613" i="8"/>
  <c r="C1613" i="8"/>
  <c r="D1613" i="8"/>
  <c r="F1613" i="8"/>
  <c r="G1613" i="8"/>
  <c r="K1613" i="8"/>
  <c r="L1613" i="8" s="1"/>
  <c r="A1614" i="8"/>
  <c r="C1614" i="8"/>
  <c r="D1614" i="8"/>
  <c r="F1614" i="8"/>
  <c r="G1614" i="8"/>
  <c r="K1614" i="8"/>
  <c r="L1614" i="8" s="1"/>
  <c r="A1615" i="8"/>
  <c r="C1615" i="8"/>
  <c r="D1615" i="8"/>
  <c r="F1615" i="8"/>
  <c r="G1615" i="8"/>
  <c r="K1615" i="8"/>
  <c r="L1615" i="8" s="1"/>
  <c r="A1616" i="8"/>
  <c r="C1616" i="8"/>
  <c r="D1616" i="8"/>
  <c r="F1616" i="8"/>
  <c r="G1616" i="8"/>
  <c r="K1616" i="8"/>
  <c r="L1616" i="8"/>
  <c r="A1617" i="8"/>
  <c r="C1617" i="8"/>
  <c r="D1617" i="8"/>
  <c r="F1617" i="8"/>
  <c r="G1617" i="8"/>
  <c r="K1617" i="8"/>
  <c r="L1617" i="8" s="1"/>
  <c r="A1618" i="8"/>
  <c r="C1618" i="8"/>
  <c r="D1618" i="8"/>
  <c r="F1618" i="8"/>
  <c r="G1618" i="8"/>
  <c r="K1618" i="8"/>
  <c r="L1618" i="8" s="1"/>
  <c r="A1619" i="8"/>
  <c r="C1619" i="8"/>
  <c r="D1619" i="8"/>
  <c r="F1619" i="8"/>
  <c r="G1619" i="8"/>
  <c r="K1619" i="8"/>
  <c r="L1619" i="8" s="1"/>
  <c r="A1620" i="8"/>
  <c r="C1620" i="8"/>
  <c r="D1620" i="8"/>
  <c r="F1620" i="8"/>
  <c r="G1620" i="8"/>
  <c r="K1620" i="8"/>
  <c r="L1620" i="8"/>
  <c r="A1621" i="8"/>
  <c r="C1621" i="8"/>
  <c r="D1621" i="8"/>
  <c r="F1621" i="8"/>
  <c r="G1621" i="8"/>
  <c r="K1621" i="8"/>
  <c r="L1621" i="8" s="1"/>
  <c r="A1622" i="8"/>
  <c r="C1622" i="8"/>
  <c r="D1622" i="8"/>
  <c r="F1622" i="8"/>
  <c r="G1622" i="8"/>
  <c r="K1622" i="8"/>
  <c r="L1622" i="8" s="1"/>
  <c r="A1623" i="8"/>
  <c r="C1623" i="8"/>
  <c r="D1623" i="8"/>
  <c r="F1623" i="8"/>
  <c r="G1623" i="8"/>
  <c r="K1623" i="8"/>
  <c r="L1623" i="8" s="1"/>
  <c r="A1624" i="8"/>
  <c r="C1624" i="8"/>
  <c r="D1624" i="8"/>
  <c r="F1624" i="8"/>
  <c r="G1624" i="8"/>
  <c r="K1624" i="8"/>
  <c r="L1624" i="8"/>
  <c r="A1625" i="8"/>
  <c r="C1625" i="8"/>
  <c r="D1625" i="8"/>
  <c r="F1625" i="8"/>
  <c r="G1625" i="8"/>
  <c r="K1625" i="8"/>
  <c r="L1625" i="8" s="1"/>
  <c r="A1626" i="8"/>
  <c r="C1626" i="8"/>
  <c r="D1626" i="8"/>
  <c r="F1626" i="8"/>
  <c r="G1626" i="8"/>
  <c r="K1626" i="8"/>
  <c r="L1626" i="8" s="1"/>
  <c r="A1627" i="8"/>
  <c r="C1627" i="8"/>
  <c r="D1627" i="8"/>
  <c r="F1627" i="8"/>
  <c r="G1627" i="8"/>
  <c r="K1627" i="8"/>
  <c r="L1627" i="8" s="1"/>
  <c r="A1628" i="8"/>
  <c r="C1628" i="8"/>
  <c r="D1628" i="8"/>
  <c r="F1628" i="8"/>
  <c r="G1628" i="8"/>
  <c r="K1628" i="8"/>
  <c r="L1628" i="8"/>
  <c r="A1629" i="8"/>
  <c r="C1629" i="8"/>
  <c r="D1629" i="8"/>
  <c r="F1629" i="8"/>
  <c r="G1629" i="8"/>
  <c r="K1629" i="8"/>
  <c r="L1629" i="8" s="1"/>
  <c r="A1630" i="8"/>
  <c r="C1630" i="8"/>
  <c r="D1630" i="8"/>
  <c r="F1630" i="8"/>
  <c r="G1630" i="8"/>
  <c r="K1630" i="8"/>
  <c r="L1630" i="8" s="1"/>
  <c r="A1631" i="8"/>
  <c r="C1631" i="8"/>
  <c r="D1631" i="8"/>
  <c r="F1631" i="8"/>
  <c r="G1631" i="8"/>
  <c r="K1631" i="8"/>
  <c r="L1631" i="8" s="1"/>
  <c r="A1632" i="8"/>
  <c r="C1632" i="8"/>
  <c r="D1632" i="8"/>
  <c r="F1632" i="8"/>
  <c r="G1632" i="8"/>
  <c r="K1632" i="8"/>
  <c r="L1632" i="8"/>
  <c r="A1633" i="8"/>
  <c r="C1633" i="8"/>
  <c r="D1633" i="8"/>
  <c r="F1633" i="8"/>
  <c r="G1633" i="8"/>
  <c r="K1633" i="8"/>
  <c r="L1633" i="8" s="1"/>
  <c r="A1634" i="8"/>
  <c r="C1634" i="8"/>
  <c r="D1634" i="8"/>
  <c r="F1634" i="8"/>
  <c r="G1634" i="8"/>
  <c r="K1634" i="8"/>
  <c r="L1634" i="8" s="1"/>
  <c r="A1635" i="8"/>
  <c r="C1635" i="8"/>
  <c r="D1635" i="8"/>
  <c r="F1635" i="8"/>
  <c r="G1635" i="8"/>
  <c r="K1635" i="8"/>
  <c r="L1635" i="8" s="1"/>
  <c r="A1636" i="8"/>
  <c r="C1636" i="8"/>
  <c r="D1636" i="8"/>
  <c r="F1636" i="8"/>
  <c r="G1636" i="8"/>
  <c r="K1636" i="8"/>
  <c r="L1636" i="8"/>
  <c r="A1637" i="8"/>
  <c r="C1637" i="8"/>
  <c r="D1637" i="8"/>
  <c r="F1637" i="8"/>
  <c r="G1637" i="8"/>
  <c r="K1637" i="8"/>
  <c r="L1637" i="8" s="1"/>
  <c r="A1638" i="8"/>
  <c r="C1638" i="8"/>
  <c r="D1638" i="8"/>
  <c r="F1638" i="8"/>
  <c r="G1638" i="8"/>
  <c r="K1638" i="8"/>
  <c r="L1638" i="8" s="1"/>
  <c r="A1639" i="8"/>
  <c r="C1639" i="8"/>
  <c r="D1639" i="8"/>
  <c r="F1639" i="8"/>
  <c r="G1639" i="8"/>
  <c r="K1639" i="8"/>
  <c r="L1639" i="8" s="1"/>
  <c r="A1640" i="8"/>
  <c r="C1640" i="8"/>
  <c r="D1640" i="8"/>
  <c r="F1640" i="8"/>
  <c r="G1640" i="8"/>
  <c r="K1640" i="8"/>
  <c r="L1640" i="8"/>
  <c r="A1641" i="8"/>
  <c r="C1641" i="8"/>
  <c r="D1641" i="8"/>
  <c r="F1641" i="8"/>
  <c r="G1641" i="8"/>
  <c r="K1641" i="8"/>
  <c r="L1641" i="8" s="1"/>
  <c r="A1642" i="8"/>
  <c r="C1642" i="8"/>
  <c r="D1642" i="8"/>
  <c r="F1642" i="8"/>
  <c r="G1642" i="8"/>
  <c r="K1642" i="8"/>
  <c r="L1642" i="8" s="1"/>
  <c r="A1643" i="8"/>
  <c r="C1643" i="8"/>
  <c r="D1643" i="8"/>
  <c r="F1643" i="8"/>
  <c r="G1643" i="8"/>
  <c r="K1643" i="8"/>
  <c r="L1643" i="8" s="1"/>
  <c r="A1644" i="8"/>
  <c r="C1644" i="8"/>
  <c r="D1644" i="8"/>
  <c r="F1644" i="8"/>
  <c r="G1644" i="8"/>
  <c r="K1644" i="8"/>
  <c r="L1644" i="8"/>
  <c r="A1645" i="8"/>
  <c r="C1645" i="8"/>
  <c r="D1645" i="8"/>
  <c r="F1645" i="8"/>
  <c r="G1645" i="8"/>
  <c r="K1645" i="8"/>
  <c r="L1645" i="8" s="1"/>
  <c r="A1646" i="8"/>
  <c r="C1646" i="8"/>
  <c r="D1646" i="8"/>
  <c r="F1646" i="8"/>
  <c r="G1646" i="8"/>
  <c r="K1646" i="8"/>
  <c r="L1646" i="8" s="1"/>
  <c r="A1647" i="8"/>
  <c r="C1647" i="8"/>
  <c r="D1647" i="8"/>
  <c r="F1647" i="8"/>
  <c r="G1647" i="8"/>
  <c r="K1647" i="8"/>
  <c r="L1647" i="8" s="1"/>
  <c r="A1648" i="8"/>
  <c r="C1648" i="8"/>
  <c r="D1648" i="8"/>
  <c r="F1648" i="8"/>
  <c r="G1648" i="8"/>
  <c r="K1648" i="8"/>
  <c r="L1648" i="8"/>
  <c r="A1649" i="8"/>
  <c r="C1649" i="8"/>
  <c r="D1649" i="8"/>
  <c r="F1649" i="8"/>
  <c r="G1649" i="8"/>
  <c r="K1649" i="8"/>
  <c r="L1649" i="8" s="1"/>
  <c r="A1650" i="8"/>
  <c r="C1650" i="8"/>
  <c r="D1650" i="8"/>
  <c r="F1650" i="8"/>
  <c r="G1650" i="8"/>
  <c r="K1650" i="8"/>
  <c r="L1650" i="8" s="1"/>
  <c r="A1651" i="8"/>
  <c r="C1651" i="8"/>
  <c r="D1651" i="8"/>
  <c r="F1651" i="8"/>
  <c r="G1651" i="8"/>
  <c r="K1651" i="8"/>
  <c r="L1651" i="8" s="1"/>
  <c r="A1652" i="8"/>
  <c r="C1652" i="8"/>
  <c r="D1652" i="8"/>
  <c r="F1652" i="8"/>
  <c r="G1652" i="8"/>
  <c r="K1652" i="8"/>
  <c r="L1652" i="8"/>
  <c r="A1653" i="8"/>
  <c r="C1653" i="8"/>
  <c r="D1653" i="8"/>
  <c r="F1653" i="8"/>
  <c r="G1653" i="8"/>
  <c r="K1653" i="8"/>
  <c r="L1653" i="8" s="1"/>
  <c r="A1654" i="8"/>
  <c r="C1654" i="8"/>
  <c r="D1654" i="8"/>
  <c r="F1654" i="8"/>
  <c r="G1654" i="8"/>
  <c r="K1654" i="8"/>
  <c r="L1654" i="8" s="1"/>
  <c r="A1655" i="8"/>
  <c r="C1655" i="8"/>
  <c r="D1655" i="8"/>
  <c r="F1655" i="8"/>
  <c r="G1655" i="8"/>
  <c r="K1655" i="8"/>
  <c r="L1655" i="8" s="1"/>
  <c r="A1656" i="8"/>
  <c r="C1656" i="8"/>
  <c r="D1656" i="8"/>
  <c r="F1656" i="8"/>
  <c r="G1656" i="8"/>
  <c r="K1656" i="8"/>
  <c r="L1656" i="8"/>
  <c r="A1657" i="8"/>
  <c r="C1657" i="8"/>
  <c r="D1657" i="8"/>
  <c r="F1657" i="8"/>
  <c r="G1657" i="8"/>
  <c r="K1657" i="8"/>
  <c r="L1657" i="8" s="1"/>
  <c r="A1658" i="8"/>
  <c r="C1658" i="8"/>
  <c r="D1658" i="8"/>
  <c r="F1658" i="8"/>
  <c r="G1658" i="8"/>
  <c r="K1658" i="8"/>
  <c r="L1658" i="8" s="1"/>
  <c r="A1659" i="8"/>
  <c r="C1659" i="8"/>
  <c r="D1659" i="8"/>
  <c r="F1659" i="8"/>
  <c r="G1659" i="8"/>
  <c r="K1659" i="8"/>
  <c r="L1659" i="8" s="1"/>
  <c r="A1660" i="8"/>
  <c r="C1660" i="8"/>
  <c r="D1660" i="8"/>
  <c r="F1660" i="8"/>
  <c r="G1660" i="8"/>
  <c r="K1660" i="8"/>
  <c r="L1660" i="8"/>
  <c r="A1661" i="8"/>
  <c r="C1661" i="8"/>
  <c r="D1661" i="8"/>
  <c r="F1661" i="8"/>
  <c r="G1661" i="8"/>
  <c r="K1661" i="8"/>
  <c r="L1661" i="8" s="1"/>
  <c r="A1662" i="8"/>
  <c r="C1662" i="8"/>
  <c r="D1662" i="8"/>
  <c r="F1662" i="8"/>
  <c r="G1662" i="8"/>
  <c r="K1662" i="8"/>
  <c r="L1662" i="8" s="1"/>
  <c r="A1663" i="8"/>
  <c r="C1663" i="8"/>
  <c r="D1663" i="8"/>
  <c r="F1663" i="8"/>
  <c r="G1663" i="8"/>
  <c r="K1663" i="8"/>
  <c r="L1663" i="8" s="1"/>
  <c r="A1664" i="8"/>
  <c r="C1664" i="8"/>
  <c r="D1664" i="8"/>
  <c r="F1664" i="8"/>
  <c r="G1664" i="8"/>
  <c r="K1664" i="8"/>
  <c r="L1664" i="8"/>
  <c r="A1665" i="8"/>
  <c r="C1665" i="8"/>
  <c r="D1665" i="8"/>
  <c r="F1665" i="8"/>
  <c r="G1665" i="8"/>
  <c r="K1665" i="8"/>
  <c r="L1665" i="8" s="1"/>
  <c r="A1666" i="8"/>
  <c r="C1666" i="8"/>
  <c r="D1666" i="8"/>
  <c r="F1666" i="8"/>
  <c r="G1666" i="8"/>
  <c r="K1666" i="8"/>
  <c r="L1666" i="8" s="1"/>
  <c r="A1667" i="8"/>
  <c r="C1667" i="8"/>
  <c r="D1667" i="8"/>
  <c r="F1667" i="8"/>
  <c r="G1667" i="8"/>
  <c r="K1667" i="8"/>
  <c r="L1667" i="8" s="1"/>
  <c r="A1668" i="8"/>
  <c r="C1668" i="8"/>
  <c r="D1668" i="8"/>
  <c r="F1668" i="8"/>
  <c r="G1668" i="8"/>
  <c r="K1668" i="8"/>
  <c r="L1668" i="8"/>
  <c r="A1669" i="8"/>
  <c r="C1669" i="8"/>
  <c r="D1669" i="8"/>
  <c r="F1669" i="8"/>
  <c r="G1669" i="8"/>
  <c r="K1669" i="8"/>
  <c r="L1669" i="8" s="1"/>
  <c r="A1670" i="8"/>
  <c r="C1670" i="8"/>
  <c r="D1670" i="8"/>
  <c r="F1670" i="8"/>
  <c r="G1670" i="8"/>
  <c r="K1670" i="8"/>
  <c r="L1670" i="8" s="1"/>
  <c r="A1671" i="8"/>
  <c r="C1671" i="8"/>
  <c r="D1671" i="8"/>
  <c r="F1671" i="8"/>
  <c r="G1671" i="8"/>
  <c r="K1671" i="8"/>
  <c r="L1671" i="8" s="1"/>
  <c r="A1672" i="8"/>
  <c r="C1672" i="8"/>
  <c r="D1672" i="8"/>
  <c r="F1672" i="8"/>
  <c r="G1672" i="8"/>
  <c r="K1672" i="8"/>
  <c r="L1672" i="8"/>
  <c r="A1673" i="8"/>
  <c r="C1673" i="8"/>
  <c r="D1673" i="8"/>
  <c r="F1673" i="8"/>
  <c r="G1673" i="8"/>
  <c r="K1673" i="8"/>
  <c r="L1673" i="8" s="1"/>
  <c r="A1674" i="8"/>
  <c r="C1674" i="8"/>
  <c r="D1674" i="8"/>
  <c r="F1674" i="8"/>
  <c r="G1674" i="8"/>
  <c r="K1674" i="8"/>
  <c r="L1674" i="8" s="1"/>
  <c r="A1675" i="8"/>
  <c r="C1675" i="8"/>
  <c r="D1675" i="8"/>
  <c r="F1675" i="8"/>
  <c r="G1675" i="8"/>
  <c r="K1675" i="8"/>
  <c r="L1675" i="8" s="1"/>
  <c r="A1676" i="8"/>
  <c r="C1676" i="8"/>
  <c r="D1676" i="8"/>
  <c r="F1676" i="8"/>
  <c r="G1676" i="8"/>
  <c r="K1676" i="8"/>
  <c r="L1676" i="8"/>
  <c r="A1677" i="8"/>
  <c r="C1677" i="8"/>
  <c r="D1677" i="8"/>
  <c r="F1677" i="8"/>
  <c r="G1677" i="8"/>
  <c r="K1677" i="8"/>
  <c r="L1677" i="8" s="1"/>
  <c r="A1678" i="8"/>
  <c r="C1678" i="8"/>
  <c r="D1678" i="8"/>
  <c r="F1678" i="8"/>
  <c r="G1678" i="8"/>
  <c r="K1678" i="8"/>
  <c r="L1678" i="8" s="1"/>
  <c r="A1679" i="8"/>
  <c r="C1679" i="8"/>
  <c r="D1679" i="8"/>
  <c r="F1679" i="8"/>
  <c r="G1679" i="8"/>
  <c r="K1679" i="8"/>
  <c r="L1679" i="8" s="1"/>
  <c r="A1680" i="8"/>
  <c r="C1680" i="8"/>
  <c r="D1680" i="8"/>
  <c r="F1680" i="8"/>
  <c r="G1680" i="8"/>
  <c r="K1680" i="8"/>
  <c r="L1680" i="8"/>
  <c r="A1681" i="8"/>
  <c r="C1681" i="8"/>
  <c r="D1681" i="8"/>
  <c r="F1681" i="8"/>
  <c r="G1681" i="8"/>
  <c r="K1681" i="8"/>
  <c r="L1681" i="8"/>
  <c r="A1682" i="8"/>
  <c r="C1682" i="8"/>
  <c r="D1682" i="8"/>
  <c r="F1682" i="8"/>
  <c r="G1682" i="8"/>
  <c r="K1682" i="8"/>
  <c r="L1682" i="8" s="1"/>
  <c r="A1683" i="8"/>
  <c r="C1683" i="8"/>
  <c r="D1683" i="8"/>
  <c r="F1683" i="8"/>
  <c r="G1683" i="8"/>
  <c r="K1683" i="8"/>
  <c r="L1683" i="8" s="1"/>
  <c r="A1684" i="8"/>
  <c r="C1684" i="8"/>
  <c r="D1684" i="8"/>
  <c r="F1684" i="8"/>
  <c r="G1684" i="8"/>
  <c r="K1684" i="8"/>
  <c r="L1684" i="8"/>
  <c r="A1685" i="8"/>
  <c r="C1685" i="8"/>
  <c r="D1685" i="8"/>
  <c r="F1685" i="8"/>
  <c r="G1685" i="8"/>
  <c r="K1685" i="8"/>
  <c r="L1685" i="8"/>
  <c r="A1686" i="8"/>
  <c r="C1686" i="8"/>
  <c r="D1686" i="8"/>
  <c r="F1686" i="8"/>
  <c r="G1686" i="8"/>
  <c r="K1686" i="8"/>
  <c r="L1686" i="8" s="1"/>
  <c r="A1687" i="8"/>
  <c r="C1687" i="8"/>
  <c r="D1687" i="8"/>
  <c r="F1687" i="8"/>
  <c r="G1687" i="8"/>
  <c r="K1687" i="8"/>
  <c r="L1687" i="8" s="1"/>
  <c r="A1688" i="8"/>
  <c r="C1688" i="8"/>
  <c r="D1688" i="8"/>
  <c r="F1688" i="8"/>
  <c r="G1688" i="8"/>
  <c r="K1688" i="8"/>
  <c r="L1688" i="8"/>
  <c r="A1689" i="8"/>
  <c r="C1689" i="8"/>
  <c r="D1689" i="8"/>
  <c r="F1689" i="8"/>
  <c r="G1689" i="8"/>
  <c r="K1689" i="8"/>
  <c r="L1689" i="8"/>
  <c r="A1690" i="8"/>
  <c r="C1690" i="8"/>
  <c r="D1690" i="8"/>
  <c r="F1690" i="8"/>
  <c r="G1690" i="8"/>
  <c r="K1690" i="8"/>
  <c r="L1690" i="8" s="1"/>
  <c r="A1691" i="8"/>
  <c r="C1691" i="8"/>
  <c r="D1691" i="8"/>
  <c r="F1691" i="8"/>
  <c r="G1691" i="8"/>
  <c r="K1691" i="8"/>
  <c r="L1691" i="8" s="1"/>
  <c r="A1692" i="8"/>
  <c r="C1692" i="8"/>
  <c r="D1692" i="8"/>
  <c r="F1692" i="8"/>
  <c r="G1692" i="8"/>
  <c r="K1692" i="8"/>
  <c r="L1692" i="8"/>
  <c r="A1693" i="8"/>
  <c r="C1693" i="8"/>
  <c r="D1693" i="8"/>
  <c r="F1693" i="8"/>
  <c r="G1693" i="8"/>
  <c r="K1693" i="8"/>
  <c r="L1693" i="8"/>
  <c r="A1694" i="8"/>
  <c r="C1694" i="8"/>
  <c r="D1694" i="8"/>
  <c r="F1694" i="8"/>
  <c r="G1694" i="8"/>
  <c r="K1694" i="8"/>
  <c r="L1694" i="8" s="1"/>
  <c r="A1695" i="8"/>
  <c r="C1695" i="8"/>
  <c r="D1695" i="8"/>
  <c r="F1695" i="8"/>
  <c r="G1695" i="8"/>
  <c r="K1695" i="8"/>
  <c r="L1695" i="8" s="1"/>
  <c r="A1696" i="8"/>
  <c r="C1696" i="8"/>
  <c r="D1696" i="8"/>
  <c r="F1696" i="8"/>
  <c r="G1696" i="8"/>
  <c r="K1696" i="8"/>
  <c r="L1696" i="8"/>
  <c r="A1697" i="8"/>
  <c r="C1697" i="8"/>
  <c r="D1697" i="8"/>
  <c r="F1697" i="8"/>
  <c r="G1697" i="8"/>
  <c r="K1697" i="8"/>
  <c r="L1697" i="8"/>
  <c r="A1698" i="8"/>
  <c r="C1698" i="8"/>
  <c r="D1698" i="8"/>
  <c r="F1698" i="8"/>
  <c r="G1698" i="8"/>
  <c r="K1698" i="8"/>
  <c r="L1698" i="8" s="1"/>
  <c r="A1699" i="8"/>
  <c r="C1699" i="8"/>
  <c r="D1699" i="8"/>
  <c r="F1699" i="8"/>
  <c r="G1699" i="8"/>
  <c r="K1699" i="8"/>
  <c r="L1699" i="8" s="1"/>
  <c r="A1700" i="8"/>
  <c r="C1700" i="8"/>
  <c r="D1700" i="8"/>
  <c r="F1700" i="8"/>
  <c r="G1700" i="8"/>
  <c r="K1700" i="8"/>
  <c r="L1700" i="8"/>
  <c r="A1701" i="8"/>
  <c r="C1701" i="8"/>
  <c r="D1701" i="8"/>
  <c r="F1701" i="8"/>
  <c r="G1701" i="8"/>
  <c r="K1701" i="8"/>
  <c r="L1701" i="8"/>
  <c r="A1702" i="8"/>
  <c r="C1702" i="8"/>
  <c r="D1702" i="8"/>
  <c r="F1702" i="8"/>
  <c r="G1702" i="8"/>
  <c r="K1702" i="8"/>
  <c r="L1702" i="8" s="1"/>
  <c r="A1703" i="8"/>
  <c r="C1703" i="8"/>
  <c r="D1703" i="8"/>
  <c r="F1703" i="8"/>
  <c r="G1703" i="8"/>
  <c r="K1703" i="8"/>
  <c r="L1703" i="8" s="1"/>
  <c r="A1704" i="8"/>
  <c r="C1704" i="8"/>
  <c r="D1704" i="8"/>
  <c r="F1704" i="8"/>
  <c r="G1704" i="8"/>
  <c r="K1704" i="8"/>
  <c r="L1704" i="8"/>
  <c r="A1705" i="8"/>
  <c r="C1705" i="8"/>
  <c r="D1705" i="8"/>
  <c r="F1705" i="8"/>
  <c r="G1705" i="8"/>
  <c r="K1705" i="8"/>
  <c r="L1705" i="8" s="1"/>
  <c r="A1706" i="8"/>
  <c r="C1706" i="8"/>
  <c r="D1706" i="8"/>
  <c r="F1706" i="8"/>
  <c r="G1706" i="8"/>
  <c r="K1706" i="8"/>
  <c r="L1706" i="8" s="1"/>
  <c r="A1707" i="8"/>
  <c r="C1707" i="8"/>
  <c r="D1707" i="8"/>
  <c r="F1707" i="8"/>
  <c r="G1707" i="8"/>
  <c r="K1707" i="8"/>
  <c r="L1707" i="8" s="1"/>
  <c r="A1708" i="8"/>
  <c r="C1708" i="8"/>
  <c r="D1708" i="8"/>
  <c r="F1708" i="8"/>
  <c r="G1708" i="8"/>
  <c r="K1708" i="8"/>
  <c r="L1708" i="8"/>
  <c r="A1709" i="8"/>
  <c r="C1709" i="8"/>
  <c r="D1709" i="8"/>
  <c r="F1709" i="8"/>
  <c r="G1709" i="8"/>
  <c r="K1709" i="8"/>
  <c r="L1709" i="8" s="1"/>
  <c r="A1710" i="8"/>
  <c r="C1710" i="8"/>
  <c r="D1710" i="8"/>
  <c r="F1710" i="8"/>
  <c r="G1710" i="8"/>
  <c r="K1710" i="8"/>
  <c r="L1710" i="8" s="1"/>
  <c r="A1711" i="8"/>
  <c r="C1711" i="8"/>
  <c r="D1711" i="8"/>
  <c r="F1711" i="8"/>
  <c r="G1711" i="8"/>
  <c r="K1711" i="8"/>
  <c r="L1711" i="8" s="1"/>
  <c r="A1712" i="8"/>
  <c r="C1712" i="8"/>
  <c r="D1712" i="8"/>
  <c r="F1712" i="8"/>
  <c r="G1712" i="8"/>
  <c r="K1712" i="8"/>
  <c r="L1712" i="8"/>
  <c r="A1713" i="8"/>
  <c r="C1713" i="8"/>
  <c r="D1713" i="8"/>
  <c r="F1713" i="8"/>
  <c r="G1713" i="8"/>
  <c r="K1713" i="8"/>
  <c r="L1713" i="8" s="1"/>
  <c r="A1714" i="8"/>
  <c r="C1714" i="8"/>
  <c r="D1714" i="8"/>
  <c r="F1714" i="8"/>
  <c r="G1714" i="8"/>
  <c r="K1714" i="8"/>
  <c r="L1714" i="8" s="1"/>
  <c r="A1715" i="8"/>
  <c r="C1715" i="8"/>
  <c r="D1715" i="8"/>
  <c r="F1715" i="8"/>
  <c r="G1715" i="8"/>
  <c r="K1715" i="8"/>
  <c r="L1715" i="8" s="1"/>
  <c r="A1716" i="8"/>
  <c r="C1716" i="8"/>
  <c r="D1716" i="8"/>
  <c r="F1716" i="8"/>
  <c r="G1716" i="8"/>
  <c r="K1716" i="8"/>
  <c r="L1716" i="8"/>
  <c r="A1717" i="8"/>
  <c r="C1717" i="8"/>
  <c r="D1717" i="8"/>
  <c r="F1717" i="8"/>
  <c r="G1717" i="8"/>
  <c r="K1717" i="8"/>
  <c r="L1717" i="8" s="1"/>
  <c r="A1718" i="8"/>
  <c r="C1718" i="8"/>
  <c r="D1718" i="8"/>
  <c r="F1718" i="8"/>
  <c r="G1718" i="8"/>
  <c r="K1718" i="8"/>
  <c r="L1718" i="8" s="1"/>
  <c r="A1719" i="8"/>
  <c r="C1719" i="8"/>
  <c r="D1719" i="8"/>
  <c r="F1719" i="8"/>
  <c r="G1719" i="8"/>
  <c r="K1719" i="8"/>
  <c r="L1719" i="8" s="1"/>
  <c r="A1720" i="8"/>
  <c r="C1720" i="8"/>
  <c r="D1720" i="8"/>
  <c r="F1720" i="8"/>
  <c r="G1720" i="8"/>
  <c r="K1720" i="8"/>
  <c r="L1720" i="8"/>
  <c r="A1721" i="8"/>
  <c r="C1721" i="8"/>
  <c r="D1721" i="8"/>
  <c r="F1721" i="8"/>
  <c r="G1721" i="8"/>
  <c r="K1721" i="8"/>
  <c r="L1721" i="8" s="1"/>
  <c r="A1722" i="8"/>
  <c r="C1722" i="8"/>
  <c r="D1722" i="8"/>
  <c r="F1722" i="8"/>
  <c r="G1722" i="8"/>
  <c r="K1722" i="8"/>
  <c r="L1722" i="8" s="1"/>
  <c r="A1723" i="8"/>
  <c r="C1723" i="8"/>
  <c r="D1723" i="8"/>
  <c r="F1723" i="8"/>
  <c r="G1723" i="8"/>
  <c r="K1723" i="8"/>
  <c r="L1723" i="8" s="1"/>
  <c r="A1724" i="8"/>
  <c r="C1724" i="8"/>
  <c r="D1724" i="8"/>
  <c r="F1724" i="8"/>
  <c r="G1724" i="8"/>
  <c r="K1724" i="8"/>
  <c r="L1724" i="8"/>
  <c r="A1725" i="8"/>
  <c r="C1725" i="8"/>
  <c r="D1725" i="8"/>
  <c r="F1725" i="8"/>
  <c r="G1725" i="8"/>
  <c r="K1725" i="8"/>
  <c r="L1725" i="8" s="1"/>
  <c r="A1726" i="8"/>
  <c r="C1726" i="8"/>
  <c r="D1726" i="8"/>
  <c r="F1726" i="8"/>
  <c r="G1726" i="8"/>
  <c r="K1726" i="8"/>
  <c r="L1726" i="8" s="1"/>
  <c r="A1727" i="8"/>
  <c r="C1727" i="8"/>
  <c r="D1727" i="8"/>
  <c r="F1727" i="8"/>
  <c r="G1727" i="8"/>
  <c r="K1727" i="8"/>
  <c r="L1727" i="8" s="1"/>
  <c r="A1728" i="8"/>
  <c r="C1728" i="8"/>
  <c r="D1728" i="8"/>
  <c r="F1728" i="8"/>
  <c r="G1728" i="8"/>
  <c r="K1728" i="8"/>
  <c r="L1728" i="8"/>
  <c r="A1729" i="8"/>
  <c r="C1729" i="8"/>
  <c r="D1729" i="8"/>
  <c r="F1729" i="8"/>
  <c r="G1729" i="8"/>
  <c r="K1729" i="8"/>
  <c r="L1729" i="8" s="1"/>
  <c r="A1730" i="8"/>
  <c r="C1730" i="8"/>
  <c r="D1730" i="8"/>
  <c r="F1730" i="8"/>
  <c r="G1730" i="8"/>
  <c r="K1730" i="8"/>
  <c r="L1730" i="8" s="1"/>
  <c r="A1731" i="8"/>
  <c r="C1731" i="8"/>
  <c r="D1731" i="8"/>
  <c r="F1731" i="8"/>
  <c r="G1731" i="8"/>
  <c r="K1731" i="8"/>
  <c r="L1731" i="8" s="1"/>
  <c r="A1732" i="8"/>
  <c r="C1732" i="8"/>
  <c r="D1732" i="8"/>
  <c r="F1732" i="8"/>
  <c r="G1732" i="8"/>
  <c r="K1732" i="8"/>
  <c r="L1732" i="8"/>
  <c r="A1733" i="8"/>
  <c r="C1733" i="8"/>
  <c r="D1733" i="8"/>
  <c r="F1733" i="8"/>
  <c r="G1733" i="8"/>
  <c r="K1733" i="8"/>
  <c r="L1733" i="8" s="1"/>
  <c r="A1734" i="8"/>
  <c r="C1734" i="8"/>
  <c r="D1734" i="8"/>
  <c r="F1734" i="8"/>
  <c r="G1734" i="8"/>
  <c r="K1734" i="8"/>
  <c r="L1734" i="8" s="1"/>
  <c r="A1735" i="8"/>
  <c r="C1735" i="8"/>
  <c r="D1735" i="8"/>
  <c r="F1735" i="8"/>
  <c r="G1735" i="8"/>
  <c r="K1735" i="8"/>
  <c r="L1735" i="8" s="1"/>
  <c r="A1736" i="8"/>
  <c r="C1736" i="8"/>
  <c r="D1736" i="8"/>
  <c r="F1736" i="8"/>
  <c r="G1736" i="8"/>
  <c r="K1736" i="8"/>
  <c r="L1736" i="8"/>
  <c r="A1737" i="8"/>
  <c r="C1737" i="8"/>
  <c r="D1737" i="8"/>
  <c r="F1737" i="8"/>
  <c r="G1737" i="8"/>
  <c r="K1737" i="8"/>
  <c r="L1737" i="8" s="1"/>
  <c r="A1738" i="8"/>
  <c r="C1738" i="8"/>
  <c r="D1738" i="8"/>
  <c r="F1738" i="8"/>
  <c r="G1738" i="8"/>
  <c r="K1738" i="8"/>
  <c r="L1738" i="8" s="1"/>
  <c r="A1739" i="8"/>
  <c r="C1739" i="8"/>
  <c r="D1739" i="8"/>
  <c r="F1739" i="8"/>
  <c r="G1739" i="8"/>
  <c r="K1739" i="8"/>
  <c r="L1739" i="8" s="1"/>
  <c r="A1740" i="8"/>
  <c r="C1740" i="8"/>
  <c r="D1740" i="8"/>
  <c r="F1740" i="8"/>
  <c r="G1740" i="8"/>
  <c r="K1740" i="8"/>
  <c r="L1740" i="8"/>
  <c r="A1741" i="8"/>
  <c r="C1741" i="8"/>
  <c r="D1741" i="8"/>
  <c r="F1741" i="8"/>
  <c r="G1741" i="8"/>
  <c r="K1741" i="8"/>
  <c r="L1741" i="8" s="1"/>
  <c r="A1742" i="8"/>
  <c r="C1742" i="8"/>
  <c r="D1742" i="8"/>
  <c r="F1742" i="8"/>
  <c r="G1742" i="8"/>
  <c r="K1742" i="8"/>
  <c r="L1742" i="8" s="1"/>
  <c r="A1743" i="8"/>
  <c r="C1743" i="8"/>
  <c r="D1743" i="8"/>
  <c r="F1743" i="8"/>
  <c r="G1743" i="8"/>
  <c r="K1743" i="8"/>
  <c r="L1743" i="8" s="1"/>
  <c r="A1744" i="8"/>
  <c r="C1744" i="8"/>
  <c r="D1744" i="8"/>
  <c r="F1744" i="8"/>
  <c r="G1744" i="8"/>
  <c r="K1744" i="8"/>
  <c r="L1744" i="8"/>
  <c r="A1745" i="8"/>
  <c r="C1745" i="8"/>
  <c r="D1745" i="8"/>
  <c r="F1745" i="8"/>
  <c r="G1745" i="8"/>
  <c r="K1745" i="8"/>
  <c r="L1745" i="8" s="1"/>
  <c r="A1746" i="8"/>
  <c r="C1746" i="8"/>
  <c r="D1746" i="8"/>
  <c r="F1746" i="8"/>
  <c r="G1746" i="8"/>
  <c r="K1746" i="8"/>
  <c r="L1746" i="8" s="1"/>
  <c r="A1747" i="8"/>
  <c r="C1747" i="8"/>
  <c r="D1747" i="8"/>
  <c r="F1747" i="8"/>
  <c r="G1747" i="8"/>
  <c r="K1747" i="8"/>
  <c r="L1747" i="8" s="1"/>
  <c r="A1748" i="8"/>
  <c r="C1748" i="8"/>
  <c r="D1748" i="8"/>
  <c r="F1748" i="8"/>
  <c r="G1748" i="8"/>
  <c r="K1748" i="8"/>
  <c r="L1748" i="8"/>
  <c r="A1749" i="8"/>
  <c r="C1749" i="8"/>
  <c r="D1749" i="8"/>
  <c r="F1749" i="8"/>
  <c r="G1749" i="8"/>
  <c r="K1749" i="8"/>
  <c r="L1749" i="8" s="1"/>
  <c r="A1750" i="8"/>
  <c r="C1750" i="8"/>
  <c r="D1750" i="8"/>
  <c r="F1750" i="8"/>
  <c r="G1750" i="8"/>
  <c r="K1750" i="8"/>
  <c r="L1750" i="8" s="1"/>
  <c r="A1751" i="8"/>
  <c r="C1751" i="8"/>
  <c r="D1751" i="8"/>
  <c r="F1751" i="8"/>
  <c r="G1751" i="8"/>
  <c r="K1751" i="8"/>
  <c r="L1751" i="8" s="1"/>
  <c r="A1752" i="8"/>
  <c r="C1752" i="8"/>
  <c r="D1752" i="8"/>
  <c r="F1752" i="8"/>
  <c r="G1752" i="8"/>
  <c r="K1752" i="8"/>
  <c r="L1752" i="8"/>
  <c r="A1753" i="8"/>
  <c r="C1753" i="8"/>
  <c r="D1753" i="8"/>
  <c r="F1753" i="8"/>
  <c r="G1753" i="8"/>
  <c r="K1753" i="8"/>
  <c r="L1753" i="8" s="1"/>
  <c r="A1754" i="8"/>
  <c r="C1754" i="8"/>
  <c r="D1754" i="8"/>
  <c r="F1754" i="8"/>
  <c r="G1754" i="8"/>
  <c r="K1754" i="8"/>
  <c r="L1754" i="8" s="1"/>
  <c r="A1755" i="8"/>
  <c r="C1755" i="8"/>
  <c r="D1755" i="8"/>
  <c r="F1755" i="8"/>
  <c r="G1755" i="8"/>
  <c r="K1755" i="8"/>
  <c r="L1755" i="8" s="1"/>
  <c r="A1756" i="8"/>
  <c r="C1756" i="8"/>
  <c r="D1756" i="8"/>
  <c r="F1756" i="8"/>
  <c r="G1756" i="8"/>
  <c r="K1756" i="8"/>
  <c r="L1756" i="8"/>
  <c r="A1757" i="8"/>
  <c r="C1757" i="8"/>
  <c r="D1757" i="8"/>
  <c r="F1757" i="8"/>
  <c r="G1757" i="8"/>
  <c r="K1757" i="8"/>
  <c r="L1757" i="8" s="1"/>
  <c r="A1758" i="8"/>
  <c r="C1758" i="8"/>
  <c r="D1758" i="8"/>
  <c r="F1758" i="8"/>
  <c r="G1758" i="8"/>
  <c r="K1758" i="8"/>
  <c r="L1758" i="8" s="1"/>
  <c r="A1759" i="8"/>
  <c r="C1759" i="8"/>
  <c r="D1759" i="8"/>
  <c r="F1759" i="8"/>
  <c r="G1759" i="8"/>
  <c r="K1759" i="8"/>
  <c r="L1759" i="8" s="1"/>
  <c r="A1760" i="8"/>
  <c r="C1760" i="8"/>
  <c r="D1760" i="8"/>
  <c r="F1760" i="8"/>
  <c r="G1760" i="8"/>
  <c r="K1760" i="8"/>
  <c r="L1760" i="8"/>
  <c r="A1761" i="8"/>
  <c r="C1761" i="8"/>
  <c r="D1761" i="8"/>
  <c r="F1761" i="8"/>
  <c r="G1761" i="8"/>
  <c r="K1761" i="8"/>
  <c r="L1761" i="8" s="1"/>
  <c r="A1762" i="8"/>
  <c r="C1762" i="8"/>
  <c r="D1762" i="8"/>
  <c r="F1762" i="8"/>
  <c r="G1762" i="8"/>
  <c r="K1762" i="8"/>
  <c r="L1762" i="8" s="1"/>
  <c r="A1763" i="8"/>
  <c r="C1763" i="8"/>
  <c r="D1763" i="8"/>
  <c r="F1763" i="8"/>
  <c r="G1763" i="8"/>
  <c r="K1763" i="8"/>
  <c r="L1763" i="8" s="1"/>
  <c r="A1764" i="8"/>
  <c r="C1764" i="8"/>
  <c r="D1764" i="8"/>
  <c r="F1764" i="8"/>
  <c r="G1764" i="8"/>
  <c r="K1764" i="8"/>
  <c r="L1764" i="8"/>
  <c r="A1765" i="8"/>
  <c r="C1765" i="8"/>
  <c r="D1765" i="8"/>
  <c r="F1765" i="8"/>
  <c r="G1765" i="8"/>
  <c r="K1765" i="8"/>
  <c r="L1765" i="8" s="1"/>
  <c r="A1766" i="8"/>
  <c r="C1766" i="8"/>
  <c r="D1766" i="8"/>
  <c r="F1766" i="8"/>
  <c r="G1766" i="8"/>
  <c r="K1766" i="8"/>
  <c r="L1766" i="8" s="1"/>
  <c r="A1767" i="8"/>
  <c r="C1767" i="8"/>
  <c r="D1767" i="8"/>
  <c r="F1767" i="8"/>
  <c r="G1767" i="8"/>
  <c r="K1767" i="8"/>
  <c r="L1767" i="8" s="1"/>
  <c r="A1768" i="8"/>
  <c r="C1768" i="8"/>
  <c r="D1768" i="8"/>
  <c r="F1768" i="8"/>
  <c r="G1768" i="8"/>
  <c r="K1768" i="8"/>
  <c r="L1768" i="8"/>
  <c r="A1769" i="8"/>
  <c r="C1769" i="8"/>
  <c r="D1769" i="8"/>
  <c r="F1769" i="8"/>
  <c r="G1769" i="8"/>
  <c r="K1769" i="8"/>
  <c r="L1769" i="8" s="1"/>
  <c r="A1770" i="8"/>
  <c r="C1770" i="8"/>
  <c r="D1770" i="8"/>
  <c r="F1770" i="8"/>
  <c r="G1770" i="8"/>
  <c r="K1770" i="8"/>
  <c r="L1770" i="8" s="1"/>
  <c r="A1771" i="8"/>
  <c r="C1771" i="8"/>
  <c r="D1771" i="8"/>
  <c r="F1771" i="8"/>
  <c r="G1771" i="8"/>
  <c r="K1771" i="8"/>
  <c r="L1771" i="8" s="1"/>
  <c r="A1772" i="8"/>
  <c r="C1772" i="8"/>
  <c r="D1772" i="8"/>
  <c r="F1772" i="8"/>
  <c r="G1772" i="8"/>
  <c r="K1772" i="8"/>
  <c r="L1772" i="8"/>
  <c r="A1773" i="8"/>
  <c r="C1773" i="8"/>
  <c r="D1773" i="8"/>
  <c r="F1773" i="8"/>
  <c r="G1773" i="8"/>
  <c r="K1773" i="8"/>
  <c r="L1773" i="8" s="1"/>
  <c r="A1774" i="8"/>
  <c r="C1774" i="8"/>
  <c r="D1774" i="8"/>
  <c r="F1774" i="8"/>
  <c r="G1774" i="8"/>
  <c r="K1774" i="8"/>
  <c r="L1774" i="8" s="1"/>
  <c r="A1775" i="8"/>
  <c r="C1775" i="8"/>
  <c r="D1775" i="8"/>
  <c r="F1775" i="8"/>
  <c r="G1775" i="8"/>
  <c r="K1775" i="8"/>
  <c r="L1775" i="8" s="1"/>
  <c r="A1776" i="8"/>
  <c r="C1776" i="8"/>
  <c r="D1776" i="8"/>
  <c r="F1776" i="8"/>
  <c r="G1776" i="8"/>
  <c r="K1776" i="8"/>
  <c r="L1776" i="8"/>
  <c r="A1777" i="8"/>
  <c r="C1777" i="8"/>
  <c r="D1777" i="8"/>
  <c r="F1777" i="8"/>
  <c r="G1777" i="8"/>
  <c r="K1777" i="8"/>
  <c r="L1777" i="8" s="1"/>
  <c r="A1778" i="8"/>
  <c r="C1778" i="8"/>
  <c r="D1778" i="8"/>
  <c r="F1778" i="8"/>
  <c r="G1778" i="8"/>
  <c r="K1778" i="8"/>
  <c r="L1778" i="8" s="1"/>
  <c r="A1779" i="8"/>
  <c r="C1779" i="8"/>
  <c r="D1779" i="8"/>
  <c r="F1779" i="8"/>
  <c r="G1779" i="8"/>
  <c r="K1779" i="8"/>
  <c r="L1779" i="8" s="1"/>
  <c r="A1780" i="8"/>
  <c r="C1780" i="8"/>
  <c r="D1780" i="8"/>
  <c r="F1780" i="8"/>
  <c r="G1780" i="8"/>
  <c r="K1780" i="8"/>
  <c r="L1780" i="8"/>
  <c r="A1781" i="8"/>
  <c r="C1781" i="8"/>
  <c r="D1781" i="8"/>
  <c r="F1781" i="8"/>
  <c r="G1781" i="8"/>
  <c r="K1781" i="8"/>
  <c r="L1781" i="8"/>
  <c r="A1782" i="8"/>
  <c r="C1782" i="8"/>
  <c r="D1782" i="8"/>
  <c r="F1782" i="8"/>
  <c r="G1782" i="8"/>
  <c r="K1782" i="8"/>
  <c r="L1782" i="8" s="1"/>
  <c r="A1783" i="8"/>
  <c r="C1783" i="8"/>
  <c r="D1783" i="8"/>
  <c r="F1783" i="8"/>
  <c r="G1783" i="8"/>
  <c r="K1783" i="8"/>
  <c r="L1783" i="8" s="1"/>
  <c r="A1784" i="8"/>
  <c r="C1784" i="8"/>
  <c r="D1784" i="8"/>
  <c r="F1784" i="8"/>
  <c r="G1784" i="8"/>
  <c r="K1784" i="8"/>
  <c r="L1784" i="8"/>
  <c r="A1785" i="8"/>
  <c r="C1785" i="8"/>
  <c r="D1785" i="8"/>
  <c r="F1785" i="8"/>
  <c r="G1785" i="8"/>
  <c r="K1785" i="8"/>
  <c r="L1785" i="8"/>
  <c r="A1786" i="8"/>
  <c r="C1786" i="8"/>
  <c r="D1786" i="8"/>
  <c r="F1786" i="8"/>
  <c r="G1786" i="8"/>
  <c r="K1786" i="8"/>
  <c r="L1786" i="8" s="1"/>
  <c r="A1787" i="8"/>
  <c r="C1787" i="8"/>
  <c r="D1787" i="8"/>
  <c r="F1787" i="8"/>
  <c r="G1787" i="8"/>
  <c r="K1787" i="8"/>
  <c r="L1787" i="8" s="1"/>
  <c r="A1788" i="8"/>
  <c r="C1788" i="8"/>
  <c r="D1788" i="8"/>
  <c r="F1788" i="8"/>
  <c r="G1788" i="8"/>
  <c r="K1788" i="8"/>
  <c r="L1788" i="8"/>
  <c r="A1789" i="8"/>
  <c r="C1789" i="8"/>
  <c r="D1789" i="8"/>
  <c r="F1789" i="8"/>
  <c r="G1789" i="8"/>
  <c r="K1789" i="8"/>
  <c r="L1789" i="8"/>
  <c r="A1790" i="8"/>
  <c r="C1790" i="8"/>
  <c r="D1790" i="8"/>
  <c r="F1790" i="8"/>
  <c r="G1790" i="8"/>
  <c r="K1790" i="8"/>
  <c r="L1790" i="8" s="1"/>
  <c r="A1791" i="8"/>
  <c r="C1791" i="8"/>
  <c r="D1791" i="8"/>
  <c r="F1791" i="8"/>
  <c r="G1791" i="8"/>
  <c r="K1791" i="8"/>
  <c r="L1791" i="8" s="1"/>
  <c r="A1792" i="8"/>
  <c r="C1792" i="8"/>
  <c r="D1792" i="8"/>
  <c r="F1792" i="8"/>
  <c r="G1792" i="8"/>
  <c r="K1792" i="8"/>
  <c r="L1792" i="8"/>
  <c r="A1793" i="8"/>
  <c r="C1793" i="8"/>
  <c r="D1793" i="8"/>
  <c r="F1793" i="8"/>
  <c r="G1793" i="8"/>
  <c r="K1793" i="8"/>
  <c r="L1793" i="8" s="1"/>
  <c r="A1794" i="8"/>
  <c r="C1794" i="8"/>
  <c r="D1794" i="8"/>
  <c r="F1794" i="8"/>
  <c r="G1794" i="8"/>
  <c r="K1794" i="8"/>
  <c r="L1794" i="8" s="1"/>
  <c r="A1795" i="8"/>
  <c r="C1795" i="8"/>
  <c r="D1795" i="8"/>
  <c r="F1795" i="8"/>
  <c r="G1795" i="8"/>
  <c r="K1795" i="8"/>
  <c r="L1795" i="8" s="1"/>
  <c r="A1796" i="8"/>
  <c r="C1796" i="8"/>
  <c r="D1796" i="8"/>
  <c r="F1796" i="8"/>
  <c r="G1796" i="8"/>
  <c r="K1796" i="8"/>
  <c r="L1796" i="8"/>
  <c r="A1797" i="8"/>
  <c r="C1797" i="8"/>
  <c r="D1797" i="8"/>
  <c r="F1797" i="8"/>
  <c r="G1797" i="8"/>
  <c r="K1797" i="8"/>
  <c r="L1797" i="8" s="1"/>
  <c r="A1798" i="8"/>
  <c r="C1798" i="8"/>
  <c r="D1798" i="8"/>
  <c r="F1798" i="8"/>
  <c r="G1798" i="8"/>
  <c r="K1798" i="8"/>
  <c r="L1798" i="8" s="1"/>
  <c r="A1799" i="8"/>
  <c r="C1799" i="8"/>
  <c r="D1799" i="8"/>
  <c r="F1799" i="8"/>
  <c r="G1799" i="8"/>
  <c r="K1799" i="8"/>
  <c r="L1799" i="8" s="1"/>
  <c r="A1800" i="8"/>
  <c r="C1800" i="8"/>
  <c r="D1800" i="8"/>
  <c r="F1800" i="8"/>
  <c r="G1800" i="8"/>
  <c r="K1800" i="8"/>
  <c r="L1800" i="8"/>
  <c r="A1801" i="8"/>
  <c r="C1801" i="8"/>
  <c r="D1801" i="8"/>
  <c r="F1801" i="8"/>
  <c r="G1801" i="8"/>
  <c r="K1801" i="8"/>
  <c r="L1801" i="8" s="1"/>
  <c r="A1802" i="8"/>
  <c r="C1802" i="8"/>
  <c r="D1802" i="8"/>
  <c r="F1802" i="8"/>
  <c r="G1802" i="8"/>
  <c r="K1802" i="8"/>
  <c r="L1802" i="8" s="1"/>
  <c r="A1803" i="8"/>
  <c r="C1803" i="8"/>
  <c r="D1803" i="8"/>
  <c r="F1803" i="8"/>
  <c r="G1803" i="8"/>
  <c r="K1803" i="8"/>
  <c r="L1803" i="8" s="1"/>
  <c r="A1804" i="8"/>
  <c r="C1804" i="8"/>
  <c r="D1804" i="8"/>
  <c r="F1804" i="8"/>
  <c r="G1804" i="8"/>
  <c r="K1804" i="8"/>
  <c r="L1804" i="8"/>
  <c r="A1805" i="8"/>
  <c r="C1805" i="8"/>
  <c r="D1805" i="8"/>
  <c r="F1805" i="8"/>
  <c r="G1805" i="8"/>
  <c r="K1805" i="8"/>
  <c r="L1805" i="8" s="1"/>
  <c r="A1806" i="8"/>
  <c r="C1806" i="8"/>
  <c r="D1806" i="8"/>
  <c r="F1806" i="8"/>
  <c r="G1806" i="8"/>
  <c r="K1806" i="8"/>
  <c r="L1806" i="8" s="1"/>
  <c r="A1807" i="8"/>
  <c r="C1807" i="8"/>
  <c r="D1807" i="8"/>
  <c r="F1807" i="8"/>
  <c r="G1807" i="8"/>
  <c r="K1807" i="8"/>
  <c r="L1807" i="8" s="1"/>
  <c r="A1808" i="8"/>
  <c r="C1808" i="8"/>
  <c r="D1808" i="8"/>
  <c r="F1808" i="8"/>
  <c r="G1808" i="8"/>
  <c r="K1808" i="8"/>
  <c r="L1808" i="8"/>
  <c r="A1809" i="8"/>
  <c r="C1809" i="8"/>
  <c r="D1809" i="8"/>
  <c r="F1809" i="8"/>
  <c r="G1809" i="8"/>
  <c r="K1809" i="8"/>
  <c r="L1809" i="8" s="1"/>
  <c r="A1810" i="8"/>
  <c r="C1810" i="8"/>
  <c r="D1810" i="8"/>
  <c r="F1810" i="8"/>
  <c r="G1810" i="8"/>
  <c r="K1810" i="8"/>
  <c r="L1810" i="8" s="1"/>
  <c r="A1811" i="8"/>
  <c r="C1811" i="8"/>
  <c r="D1811" i="8"/>
  <c r="F1811" i="8"/>
  <c r="G1811" i="8"/>
  <c r="K1811" i="8"/>
  <c r="L1811" i="8" s="1"/>
  <c r="A1812" i="8"/>
  <c r="C1812" i="8"/>
  <c r="D1812" i="8"/>
  <c r="F1812" i="8"/>
  <c r="G1812" i="8"/>
  <c r="K1812" i="8"/>
  <c r="L1812" i="8"/>
  <c r="A1813" i="8"/>
  <c r="C1813" i="8"/>
  <c r="D1813" i="8"/>
  <c r="F1813" i="8"/>
  <c r="G1813" i="8"/>
  <c r="K1813" i="8"/>
  <c r="L1813" i="8" s="1"/>
  <c r="A1814" i="8"/>
  <c r="C1814" i="8"/>
  <c r="D1814" i="8"/>
  <c r="F1814" i="8"/>
  <c r="G1814" i="8"/>
  <c r="K1814" i="8"/>
  <c r="L1814" i="8" s="1"/>
  <c r="A1815" i="8"/>
  <c r="C1815" i="8"/>
  <c r="D1815" i="8"/>
  <c r="F1815" i="8"/>
  <c r="G1815" i="8"/>
  <c r="K1815" i="8"/>
  <c r="L1815" i="8" s="1"/>
  <c r="A1816" i="8"/>
  <c r="C1816" i="8"/>
  <c r="D1816" i="8"/>
  <c r="F1816" i="8"/>
  <c r="G1816" i="8"/>
  <c r="K1816" i="8"/>
  <c r="L1816" i="8"/>
  <c r="A1817" i="8"/>
  <c r="C1817" i="8"/>
  <c r="D1817" i="8"/>
  <c r="F1817" i="8"/>
  <c r="G1817" i="8"/>
  <c r="K1817" i="8"/>
  <c r="L1817" i="8" s="1"/>
  <c r="A1818" i="8"/>
  <c r="C1818" i="8"/>
  <c r="D1818" i="8"/>
  <c r="F1818" i="8"/>
  <c r="G1818" i="8"/>
  <c r="K1818" i="8"/>
  <c r="L1818" i="8" s="1"/>
  <c r="A1819" i="8"/>
  <c r="C1819" i="8"/>
  <c r="D1819" i="8"/>
  <c r="F1819" i="8"/>
  <c r="G1819" i="8"/>
  <c r="K1819" i="8"/>
  <c r="L1819" i="8" s="1"/>
  <c r="A1820" i="8"/>
  <c r="C1820" i="8"/>
  <c r="D1820" i="8"/>
  <c r="F1820" i="8"/>
  <c r="G1820" i="8"/>
  <c r="K1820" i="8"/>
  <c r="L1820" i="8"/>
  <c r="A1821" i="8"/>
  <c r="C1821" i="8"/>
  <c r="D1821" i="8"/>
  <c r="F1821" i="8"/>
  <c r="G1821" i="8"/>
  <c r="K1821" i="8"/>
  <c r="L1821" i="8" s="1"/>
  <c r="A1822" i="8"/>
  <c r="C1822" i="8"/>
  <c r="D1822" i="8"/>
  <c r="F1822" i="8"/>
  <c r="G1822" i="8"/>
  <c r="K1822" i="8"/>
  <c r="L1822" i="8" s="1"/>
  <c r="A1823" i="8"/>
  <c r="C1823" i="8"/>
  <c r="D1823" i="8"/>
  <c r="F1823" i="8"/>
  <c r="G1823" i="8"/>
  <c r="K1823" i="8"/>
  <c r="L1823" i="8" s="1"/>
  <c r="A1824" i="8"/>
  <c r="C1824" i="8"/>
  <c r="D1824" i="8"/>
  <c r="F1824" i="8"/>
  <c r="G1824" i="8"/>
  <c r="K1824" i="8"/>
  <c r="L1824" i="8"/>
  <c r="A1825" i="8"/>
  <c r="C1825" i="8"/>
  <c r="D1825" i="8"/>
  <c r="F1825" i="8"/>
  <c r="G1825" i="8"/>
  <c r="K1825" i="8"/>
  <c r="L1825" i="8" s="1"/>
  <c r="A1826" i="8"/>
  <c r="C1826" i="8"/>
  <c r="D1826" i="8"/>
  <c r="F1826" i="8"/>
  <c r="G1826" i="8"/>
  <c r="K1826" i="8"/>
  <c r="L1826" i="8" s="1"/>
  <c r="A1827" i="8"/>
  <c r="C1827" i="8"/>
  <c r="D1827" i="8"/>
  <c r="F1827" i="8"/>
  <c r="G1827" i="8"/>
  <c r="K1827" i="8"/>
  <c r="L1827" i="8" s="1"/>
  <c r="A1828" i="8"/>
  <c r="C1828" i="8"/>
  <c r="D1828" i="8"/>
  <c r="F1828" i="8"/>
  <c r="G1828" i="8"/>
  <c r="K1828" i="8"/>
  <c r="L1828" i="8"/>
  <c r="A1829" i="8"/>
  <c r="C1829" i="8"/>
  <c r="D1829" i="8"/>
  <c r="F1829" i="8"/>
  <c r="G1829" i="8"/>
  <c r="K1829" i="8"/>
  <c r="L1829" i="8" s="1"/>
  <c r="A1830" i="8"/>
  <c r="C1830" i="8"/>
  <c r="D1830" i="8"/>
  <c r="F1830" i="8"/>
  <c r="G1830" i="8"/>
  <c r="K1830" i="8"/>
  <c r="L1830" i="8" s="1"/>
  <c r="A1831" i="8"/>
  <c r="C1831" i="8"/>
  <c r="D1831" i="8"/>
  <c r="F1831" i="8"/>
  <c r="G1831" i="8"/>
  <c r="K1831" i="8"/>
  <c r="L1831" i="8" s="1"/>
  <c r="A1832" i="8"/>
  <c r="C1832" i="8"/>
  <c r="D1832" i="8"/>
  <c r="F1832" i="8"/>
  <c r="G1832" i="8"/>
  <c r="K1832" i="8"/>
  <c r="L1832" i="8"/>
  <c r="A1833" i="8"/>
  <c r="C1833" i="8"/>
  <c r="D1833" i="8"/>
  <c r="F1833" i="8"/>
  <c r="G1833" i="8"/>
  <c r="K1833" i="8"/>
  <c r="L1833" i="8" s="1"/>
  <c r="A1834" i="8"/>
  <c r="C1834" i="8"/>
  <c r="D1834" i="8"/>
  <c r="F1834" i="8"/>
  <c r="G1834" i="8"/>
  <c r="K1834" i="8"/>
  <c r="L1834" i="8" s="1"/>
  <c r="A1835" i="8"/>
  <c r="C1835" i="8"/>
  <c r="D1835" i="8"/>
  <c r="F1835" i="8"/>
  <c r="G1835" i="8"/>
  <c r="K1835" i="8"/>
  <c r="L1835" i="8" s="1"/>
  <c r="A1836" i="8"/>
  <c r="C1836" i="8"/>
  <c r="D1836" i="8"/>
  <c r="F1836" i="8"/>
  <c r="G1836" i="8"/>
  <c r="K1836" i="8"/>
  <c r="L1836" i="8"/>
  <c r="A1837" i="8"/>
  <c r="C1837" i="8"/>
  <c r="D1837" i="8"/>
  <c r="F1837" i="8"/>
  <c r="G1837" i="8"/>
  <c r="K1837" i="8"/>
  <c r="L1837" i="8" s="1"/>
  <c r="A1838" i="8"/>
  <c r="C1838" i="8"/>
  <c r="D1838" i="8"/>
  <c r="F1838" i="8"/>
  <c r="G1838" i="8"/>
  <c r="K1838" i="8"/>
  <c r="L1838" i="8" s="1"/>
  <c r="A1839" i="8"/>
  <c r="C1839" i="8"/>
  <c r="D1839" i="8"/>
  <c r="F1839" i="8"/>
  <c r="G1839" i="8"/>
  <c r="K1839" i="8"/>
  <c r="L1839" i="8" s="1"/>
  <c r="A1840" i="8"/>
  <c r="C1840" i="8"/>
  <c r="D1840" i="8"/>
  <c r="F1840" i="8"/>
  <c r="G1840" i="8"/>
  <c r="K1840" i="8"/>
  <c r="L1840" i="8"/>
  <c r="A1841" i="8"/>
  <c r="C1841" i="8"/>
  <c r="D1841" i="8"/>
  <c r="F1841" i="8"/>
  <c r="G1841" i="8"/>
  <c r="K1841" i="8"/>
  <c r="L1841" i="8" s="1"/>
  <c r="A1842" i="8"/>
  <c r="C1842" i="8"/>
  <c r="D1842" i="8"/>
  <c r="F1842" i="8"/>
  <c r="G1842" i="8"/>
  <c r="K1842" i="8"/>
  <c r="L1842" i="8" s="1"/>
  <c r="A1843" i="8"/>
  <c r="C1843" i="8"/>
  <c r="D1843" i="8"/>
  <c r="F1843" i="8"/>
  <c r="G1843" i="8"/>
  <c r="K1843" i="8"/>
  <c r="L1843" i="8"/>
  <c r="A1844" i="8"/>
  <c r="C1844" i="8"/>
  <c r="D1844" i="8"/>
  <c r="F1844" i="8"/>
  <c r="G1844" i="8"/>
  <c r="K1844" i="8"/>
  <c r="L1844" i="8"/>
  <c r="A1845" i="8"/>
  <c r="C1845" i="8"/>
  <c r="D1845" i="8"/>
  <c r="F1845" i="8"/>
  <c r="G1845" i="8"/>
  <c r="K1845" i="8"/>
  <c r="L1845" i="8"/>
  <c r="A1846" i="8"/>
  <c r="C1846" i="8"/>
  <c r="D1846" i="8"/>
  <c r="F1846" i="8"/>
  <c r="G1846" i="8"/>
  <c r="K1846" i="8"/>
  <c r="L1846" i="8" s="1"/>
  <c r="A1847" i="8"/>
  <c r="C1847" i="8"/>
  <c r="D1847" i="8"/>
  <c r="F1847" i="8"/>
  <c r="G1847" i="8"/>
  <c r="K1847" i="8"/>
  <c r="L1847" i="8" s="1"/>
  <c r="A1848" i="8"/>
  <c r="C1848" i="8"/>
  <c r="D1848" i="8"/>
  <c r="F1848" i="8"/>
  <c r="G1848" i="8"/>
  <c r="K1848" i="8"/>
  <c r="L1848" i="8"/>
  <c r="A1849" i="8"/>
  <c r="C1849" i="8"/>
  <c r="D1849" i="8"/>
  <c r="F1849" i="8"/>
  <c r="G1849" i="8"/>
  <c r="K1849" i="8"/>
  <c r="L1849" i="8"/>
  <c r="A1850" i="8"/>
  <c r="C1850" i="8"/>
  <c r="D1850" i="8"/>
  <c r="F1850" i="8"/>
  <c r="G1850" i="8"/>
  <c r="K1850" i="8"/>
  <c r="L1850" i="8" s="1"/>
  <c r="A1851" i="8"/>
  <c r="C1851" i="8"/>
  <c r="D1851" i="8"/>
  <c r="F1851" i="8"/>
  <c r="G1851" i="8"/>
  <c r="K1851" i="8"/>
  <c r="L1851" i="8" s="1"/>
  <c r="A1852" i="8"/>
  <c r="C1852" i="8"/>
  <c r="D1852" i="8"/>
  <c r="F1852" i="8"/>
  <c r="G1852" i="8"/>
  <c r="K1852" i="8"/>
  <c r="L1852" i="8"/>
  <c r="A1853" i="8"/>
  <c r="C1853" i="8"/>
  <c r="D1853" i="8"/>
  <c r="F1853" i="8"/>
  <c r="G1853" i="8"/>
  <c r="K1853" i="8"/>
  <c r="L1853" i="8" s="1"/>
  <c r="A1854" i="8"/>
  <c r="C1854" i="8"/>
  <c r="D1854" i="8"/>
  <c r="F1854" i="8"/>
  <c r="G1854" i="8"/>
  <c r="K1854" i="8"/>
  <c r="L1854" i="8" s="1"/>
  <c r="A1855" i="8"/>
  <c r="C1855" i="8"/>
  <c r="D1855" i="8"/>
  <c r="F1855" i="8"/>
  <c r="G1855" i="8"/>
  <c r="K1855" i="8"/>
  <c r="L1855" i="8" s="1"/>
  <c r="A1856" i="8"/>
  <c r="C1856" i="8"/>
  <c r="D1856" i="8"/>
  <c r="F1856" i="8"/>
  <c r="G1856" i="8"/>
  <c r="K1856" i="8"/>
  <c r="L1856" i="8"/>
  <c r="A1857" i="8"/>
  <c r="C1857" i="8"/>
  <c r="D1857" i="8"/>
  <c r="F1857" i="8"/>
  <c r="G1857" i="8"/>
  <c r="K1857" i="8"/>
  <c r="L1857" i="8" s="1"/>
  <c r="A1858" i="8"/>
  <c r="C1858" i="8"/>
  <c r="D1858" i="8"/>
  <c r="F1858" i="8"/>
  <c r="G1858" i="8"/>
  <c r="K1858" i="8"/>
  <c r="L1858" i="8" s="1"/>
  <c r="A1859" i="8"/>
  <c r="C1859" i="8"/>
  <c r="D1859" i="8"/>
  <c r="F1859" i="8"/>
  <c r="G1859" i="8"/>
  <c r="K1859" i="8"/>
  <c r="L1859" i="8" s="1"/>
  <c r="A1860" i="8"/>
  <c r="C1860" i="8"/>
  <c r="D1860" i="8"/>
  <c r="F1860" i="8"/>
  <c r="G1860" i="8"/>
  <c r="K1860" i="8"/>
  <c r="L1860" i="8"/>
  <c r="A1861" i="8"/>
  <c r="C1861" i="8"/>
  <c r="D1861" i="8"/>
  <c r="F1861" i="8"/>
  <c r="G1861" i="8"/>
  <c r="K1861" i="8"/>
  <c r="L1861" i="8" s="1"/>
  <c r="A1862" i="8"/>
  <c r="C1862" i="8"/>
  <c r="D1862" i="8"/>
  <c r="F1862" i="8"/>
  <c r="G1862" i="8"/>
  <c r="K1862" i="8"/>
  <c r="L1862" i="8" s="1"/>
  <c r="A1863" i="8"/>
  <c r="C1863" i="8"/>
  <c r="D1863" i="8"/>
  <c r="F1863" i="8"/>
  <c r="G1863" i="8"/>
  <c r="K1863" i="8"/>
  <c r="L1863" i="8" s="1"/>
  <c r="A1864" i="8"/>
  <c r="C1864" i="8"/>
  <c r="D1864" i="8"/>
  <c r="F1864" i="8"/>
  <c r="G1864" i="8"/>
  <c r="K1864" i="8"/>
  <c r="L1864" i="8"/>
  <c r="A1865" i="8"/>
  <c r="C1865" i="8"/>
  <c r="D1865" i="8"/>
  <c r="F1865" i="8"/>
  <c r="G1865" i="8"/>
  <c r="K1865" i="8"/>
  <c r="L1865" i="8" s="1"/>
  <c r="A1866" i="8"/>
  <c r="C1866" i="8"/>
  <c r="D1866" i="8"/>
  <c r="F1866" i="8"/>
  <c r="G1866" i="8"/>
  <c r="K1866" i="8"/>
  <c r="L1866" i="8" s="1"/>
  <c r="A1867" i="8"/>
  <c r="C1867" i="8"/>
  <c r="D1867" i="8"/>
  <c r="F1867" i="8"/>
  <c r="G1867" i="8"/>
  <c r="K1867" i="8"/>
  <c r="L1867" i="8" s="1"/>
  <c r="A1868" i="8"/>
  <c r="C1868" i="8"/>
  <c r="D1868" i="8"/>
  <c r="F1868" i="8"/>
  <c r="G1868" i="8"/>
  <c r="K1868" i="8"/>
  <c r="L1868" i="8"/>
  <c r="A1869" i="8"/>
  <c r="C1869" i="8"/>
  <c r="D1869" i="8"/>
  <c r="F1869" i="8"/>
  <c r="G1869" i="8"/>
  <c r="K1869" i="8"/>
  <c r="L1869" i="8" s="1"/>
  <c r="A1870" i="8"/>
  <c r="C1870" i="8"/>
  <c r="D1870" i="8"/>
  <c r="F1870" i="8"/>
  <c r="G1870" i="8"/>
  <c r="K1870" i="8"/>
  <c r="L1870" i="8" s="1"/>
  <c r="A1871" i="8"/>
  <c r="C1871" i="8"/>
  <c r="D1871" i="8"/>
  <c r="F1871" i="8"/>
  <c r="G1871" i="8"/>
  <c r="K1871" i="8"/>
  <c r="L1871" i="8" s="1"/>
  <c r="A1872" i="8"/>
  <c r="C1872" i="8"/>
  <c r="D1872" i="8"/>
  <c r="F1872" i="8"/>
  <c r="G1872" i="8"/>
  <c r="K1872" i="8"/>
  <c r="L1872" i="8"/>
  <c r="A1873" i="8"/>
  <c r="C1873" i="8"/>
  <c r="D1873" i="8"/>
  <c r="F1873" i="8"/>
  <c r="G1873" i="8"/>
  <c r="K1873" i="8"/>
  <c r="L1873" i="8" s="1"/>
  <c r="A1874" i="8"/>
  <c r="C1874" i="8"/>
  <c r="D1874" i="8"/>
  <c r="F1874" i="8"/>
  <c r="G1874" i="8"/>
  <c r="K1874" i="8"/>
  <c r="L1874" i="8" s="1"/>
  <c r="A1875" i="8"/>
  <c r="C1875" i="8"/>
  <c r="D1875" i="8"/>
  <c r="F1875" i="8"/>
  <c r="G1875" i="8"/>
  <c r="K1875" i="8"/>
  <c r="L1875" i="8" s="1"/>
  <c r="A1876" i="8"/>
  <c r="C1876" i="8"/>
  <c r="D1876" i="8"/>
  <c r="F1876" i="8"/>
  <c r="G1876" i="8"/>
  <c r="K1876" i="8"/>
  <c r="L1876" i="8"/>
  <c r="A1877" i="8"/>
  <c r="C1877" i="8"/>
  <c r="D1877" i="8"/>
  <c r="F1877" i="8"/>
  <c r="G1877" i="8"/>
  <c r="K1877" i="8"/>
  <c r="L1877" i="8" s="1"/>
  <c r="A1878" i="8"/>
  <c r="C1878" i="8"/>
  <c r="D1878" i="8"/>
  <c r="F1878" i="8"/>
  <c r="G1878" i="8"/>
  <c r="K1878" i="8"/>
  <c r="L1878" i="8" s="1"/>
  <c r="A1879" i="8"/>
  <c r="C1879" i="8"/>
  <c r="D1879" i="8"/>
  <c r="F1879" i="8"/>
  <c r="G1879" i="8"/>
  <c r="K1879" i="8"/>
  <c r="L1879" i="8" s="1"/>
  <c r="A1880" i="8"/>
  <c r="C1880" i="8"/>
  <c r="D1880" i="8"/>
  <c r="F1880" i="8"/>
  <c r="G1880" i="8"/>
  <c r="K1880" i="8"/>
  <c r="L1880" i="8"/>
  <c r="A1881" i="8"/>
  <c r="C1881" i="8"/>
  <c r="D1881" i="8"/>
  <c r="F1881" i="8"/>
  <c r="G1881" i="8"/>
  <c r="K1881" i="8"/>
  <c r="L1881" i="8"/>
  <c r="A1882" i="8"/>
  <c r="C1882" i="8"/>
  <c r="D1882" i="8"/>
  <c r="F1882" i="8"/>
  <c r="G1882" i="8"/>
  <c r="K1882" i="8"/>
  <c r="L1882" i="8" s="1"/>
  <c r="A1883" i="8"/>
  <c r="C1883" i="8"/>
  <c r="D1883" i="8"/>
  <c r="F1883" i="8"/>
  <c r="G1883" i="8"/>
  <c r="K1883" i="8"/>
  <c r="L1883" i="8" s="1"/>
  <c r="A1884" i="8"/>
  <c r="C1884" i="8"/>
  <c r="D1884" i="8"/>
  <c r="F1884" i="8"/>
  <c r="G1884" i="8"/>
  <c r="K1884" i="8"/>
  <c r="L1884" i="8"/>
  <c r="A1885" i="8"/>
  <c r="C1885" i="8"/>
  <c r="D1885" i="8"/>
  <c r="F1885" i="8"/>
  <c r="G1885" i="8"/>
  <c r="K1885" i="8"/>
  <c r="L1885" i="8"/>
  <c r="A1886" i="8"/>
  <c r="C1886" i="8"/>
  <c r="D1886" i="8"/>
  <c r="F1886" i="8"/>
  <c r="G1886" i="8"/>
  <c r="K1886" i="8"/>
  <c r="L1886" i="8" s="1"/>
  <c r="A1887" i="8"/>
  <c r="C1887" i="8"/>
  <c r="D1887" i="8"/>
  <c r="F1887" i="8"/>
  <c r="G1887" i="8"/>
  <c r="K1887" i="8"/>
  <c r="L1887" i="8" s="1"/>
  <c r="A1888" i="8"/>
  <c r="C1888" i="8"/>
  <c r="D1888" i="8"/>
  <c r="F1888" i="8"/>
  <c r="G1888" i="8"/>
  <c r="K1888" i="8"/>
  <c r="L1888" i="8"/>
  <c r="A1889" i="8"/>
  <c r="C1889" i="8"/>
  <c r="D1889" i="8"/>
  <c r="F1889" i="8"/>
  <c r="G1889" i="8"/>
  <c r="K1889" i="8"/>
  <c r="L1889" i="8"/>
  <c r="A1890" i="8"/>
  <c r="C1890" i="8"/>
  <c r="D1890" i="8"/>
  <c r="F1890" i="8"/>
  <c r="G1890" i="8"/>
  <c r="K1890" i="8"/>
  <c r="L1890" i="8" s="1"/>
  <c r="A1891" i="8"/>
  <c r="C1891" i="8"/>
  <c r="D1891" i="8"/>
  <c r="F1891" i="8"/>
  <c r="G1891" i="8"/>
  <c r="K1891" i="8"/>
  <c r="L1891" i="8" s="1"/>
  <c r="A1892" i="8"/>
  <c r="C1892" i="8"/>
  <c r="D1892" i="8"/>
  <c r="F1892" i="8"/>
  <c r="G1892" i="8"/>
  <c r="K1892" i="8"/>
  <c r="L1892" i="8"/>
  <c r="A1893" i="8"/>
  <c r="C1893" i="8"/>
  <c r="D1893" i="8"/>
  <c r="F1893" i="8"/>
  <c r="G1893" i="8"/>
  <c r="K1893" i="8"/>
  <c r="L1893" i="8"/>
  <c r="A1894" i="8"/>
  <c r="C1894" i="8"/>
  <c r="D1894" i="8"/>
  <c r="F1894" i="8"/>
  <c r="G1894" i="8"/>
  <c r="K1894" i="8"/>
  <c r="L1894" i="8" s="1"/>
  <c r="A1895" i="8"/>
  <c r="C1895" i="8"/>
  <c r="D1895" i="8"/>
  <c r="F1895" i="8"/>
  <c r="G1895" i="8"/>
  <c r="K1895" i="8"/>
  <c r="L1895" i="8" s="1"/>
  <c r="A1896" i="8"/>
  <c r="C1896" i="8"/>
  <c r="D1896" i="8"/>
  <c r="F1896" i="8"/>
  <c r="G1896" i="8"/>
  <c r="K1896" i="8"/>
  <c r="L1896" i="8"/>
  <c r="A1897" i="8"/>
  <c r="C1897" i="8"/>
  <c r="D1897" i="8"/>
  <c r="F1897" i="8"/>
  <c r="G1897" i="8"/>
  <c r="K1897" i="8"/>
  <c r="L1897" i="8"/>
  <c r="A1898" i="8"/>
  <c r="C1898" i="8"/>
  <c r="D1898" i="8"/>
  <c r="F1898" i="8"/>
  <c r="G1898" i="8"/>
  <c r="K1898" i="8"/>
  <c r="L1898" i="8" s="1"/>
  <c r="A1899" i="8"/>
  <c r="C1899" i="8"/>
  <c r="D1899" i="8"/>
  <c r="F1899" i="8"/>
  <c r="G1899" i="8"/>
  <c r="K1899" i="8"/>
  <c r="L1899" i="8" s="1"/>
  <c r="A1900" i="8"/>
  <c r="C1900" i="8"/>
  <c r="D1900" i="8"/>
  <c r="F1900" i="8"/>
  <c r="G1900" i="8"/>
  <c r="K1900" i="8"/>
  <c r="L1900" i="8"/>
  <c r="A1901" i="8"/>
  <c r="C1901" i="8"/>
  <c r="D1901" i="8"/>
  <c r="F1901" i="8"/>
  <c r="G1901" i="8"/>
  <c r="K1901" i="8"/>
  <c r="L1901" i="8"/>
  <c r="A1902" i="8"/>
  <c r="C1902" i="8"/>
  <c r="D1902" i="8"/>
  <c r="F1902" i="8"/>
  <c r="G1902" i="8"/>
  <c r="K1902" i="8"/>
  <c r="L1902" i="8" s="1"/>
  <c r="A1903" i="8"/>
  <c r="C1903" i="8"/>
  <c r="D1903" i="8"/>
  <c r="F1903" i="8"/>
  <c r="G1903" i="8"/>
  <c r="K1903" i="8"/>
  <c r="L1903" i="8" s="1"/>
  <c r="A1904" i="8"/>
  <c r="C1904" i="8"/>
  <c r="D1904" i="8"/>
  <c r="F1904" i="8"/>
  <c r="G1904" i="8"/>
  <c r="K1904" i="8"/>
  <c r="L1904" i="8"/>
  <c r="A1905" i="8"/>
  <c r="C1905" i="8"/>
  <c r="D1905" i="8"/>
  <c r="F1905" i="8"/>
  <c r="G1905" i="8"/>
  <c r="K1905" i="8"/>
  <c r="L1905" i="8" s="1"/>
  <c r="A1906" i="8"/>
  <c r="C1906" i="8"/>
  <c r="D1906" i="8"/>
  <c r="F1906" i="8"/>
  <c r="G1906" i="8"/>
  <c r="K1906" i="8"/>
  <c r="L1906" i="8" s="1"/>
  <c r="A1907" i="8"/>
  <c r="C1907" i="8"/>
  <c r="D1907" i="8"/>
  <c r="F1907" i="8"/>
  <c r="G1907" i="8"/>
  <c r="K1907" i="8"/>
  <c r="L1907" i="8" s="1"/>
  <c r="A1908" i="8"/>
  <c r="C1908" i="8"/>
  <c r="D1908" i="8"/>
  <c r="F1908" i="8"/>
  <c r="G1908" i="8"/>
  <c r="K1908" i="8"/>
  <c r="L1908" i="8"/>
  <c r="A1909" i="8"/>
  <c r="C1909" i="8"/>
  <c r="D1909" i="8"/>
  <c r="F1909" i="8"/>
  <c r="G1909" i="8"/>
  <c r="K1909" i="8"/>
  <c r="L1909" i="8" s="1"/>
  <c r="A1910" i="8"/>
  <c r="C1910" i="8"/>
  <c r="D1910" i="8"/>
  <c r="F1910" i="8"/>
  <c r="G1910" i="8"/>
  <c r="K1910" i="8"/>
  <c r="L1910" i="8" s="1"/>
  <c r="A1911" i="8"/>
  <c r="C1911" i="8"/>
  <c r="D1911" i="8"/>
  <c r="F1911" i="8"/>
  <c r="G1911" i="8"/>
  <c r="K1911" i="8"/>
  <c r="L1911" i="8" s="1"/>
  <c r="A1912" i="8"/>
  <c r="C1912" i="8"/>
  <c r="D1912" i="8"/>
  <c r="F1912" i="8"/>
  <c r="G1912" i="8"/>
  <c r="K1912" i="8"/>
  <c r="L1912" i="8"/>
  <c r="A1913" i="8"/>
  <c r="C1913" i="8"/>
  <c r="D1913" i="8"/>
  <c r="F1913" i="8"/>
  <c r="G1913" i="8"/>
  <c r="K1913" i="8"/>
  <c r="L1913" i="8" s="1"/>
  <c r="A1914" i="8"/>
  <c r="C1914" i="8"/>
  <c r="D1914" i="8"/>
  <c r="F1914" i="8"/>
  <c r="G1914" i="8"/>
  <c r="K1914" i="8"/>
  <c r="L1914" i="8" s="1"/>
  <c r="A1915" i="8"/>
  <c r="C1915" i="8"/>
  <c r="D1915" i="8"/>
  <c r="F1915" i="8"/>
  <c r="G1915" i="8"/>
  <c r="K1915" i="8"/>
  <c r="L1915" i="8" s="1"/>
  <c r="A1916" i="8"/>
  <c r="C1916" i="8"/>
  <c r="D1916" i="8"/>
  <c r="F1916" i="8"/>
  <c r="G1916" i="8"/>
  <c r="K1916" i="8"/>
  <c r="L1916" i="8"/>
  <c r="A1917" i="8"/>
  <c r="C1917" i="8"/>
  <c r="D1917" i="8"/>
  <c r="F1917" i="8"/>
  <c r="G1917" i="8"/>
  <c r="K1917" i="8"/>
  <c r="L1917" i="8"/>
  <c r="A1918" i="8"/>
  <c r="C1918" i="8"/>
  <c r="D1918" i="8"/>
  <c r="F1918" i="8"/>
  <c r="G1918" i="8"/>
  <c r="K1918" i="8"/>
  <c r="L1918" i="8" s="1"/>
  <c r="A1919" i="8"/>
  <c r="C1919" i="8"/>
  <c r="D1919" i="8"/>
  <c r="F1919" i="8"/>
  <c r="G1919" i="8"/>
  <c r="K1919" i="8"/>
  <c r="L1919" i="8" s="1"/>
  <c r="A1920" i="8"/>
  <c r="C1920" i="8"/>
  <c r="D1920" i="8"/>
  <c r="F1920" i="8"/>
  <c r="G1920" i="8"/>
  <c r="K1920" i="8"/>
  <c r="L1920" i="8"/>
  <c r="A1921" i="8"/>
  <c r="C1921" i="8"/>
  <c r="D1921" i="8"/>
  <c r="F1921" i="8"/>
  <c r="G1921" i="8"/>
  <c r="K1921" i="8"/>
  <c r="L1921" i="8" s="1"/>
  <c r="A1922" i="8"/>
  <c r="C1922" i="8"/>
  <c r="D1922" i="8"/>
  <c r="F1922" i="8"/>
  <c r="G1922" i="8"/>
  <c r="K1922" i="8"/>
  <c r="L1922" i="8" s="1"/>
  <c r="A1923" i="8"/>
  <c r="C1923" i="8"/>
  <c r="D1923" i="8"/>
  <c r="F1923" i="8"/>
  <c r="G1923" i="8"/>
  <c r="K1923" i="8"/>
  <c r="L1923" i="8" s="1"/>
  <c r="A1924" i="8"/>
  <c r="C1924" i="8"/>
  <c r="D1924" i="8"/>
  <c r="F1924" i="8"/>
  <c r="G1924" i="8"/>
  <c r="K1924" i="8"/>
  <c r="L1924" i="8"/>
  <c r="A1925" i="8"/>
  <c r="C1925" i="8"/>
  <c r="D1925" i="8"/>
  <c r="F1925" i="8"/>
  <c r="G1925" i="8"/>
  <c r="K1925" i="8"/>
  <c r="L1925" i="8" s="1"/>
  <c r="A1926" i="8"/>
  <c r="C1926" i="8"/>
  <c r="D1926" i="8"/>
  <c r="F1926" i="8"/>
  <c r="G1926" i="8"/>
  <c r="K1926" i="8"/>
  <c r="L1926" i="8" s="1"/>
  <c r="A1927" i="8"/>
  <c r="C1927" i="8"/>
  <c r="D1927" i="8"/>
  <c r="F1927" i="8"/>
  <c r="G1927" i="8"/>
  <c r="K1927" i="8"/>
  <c r="L1927" i="8" s="1"/>
  <c r="A1928" i="8"/>
  <c r="C1928" i="8"/>
  <c r="D1928" i="8"/>
  <c r="F1928" i="8"/>
  <c r="G1928" i="8"/>
  <c r="K1928" i="8"/>
  <c r="L1928" i="8"/>
  <c r="A1929" i="8"/>
  <c r="C1929" i="8"/>
  <c r="D1929" i="8"/>
  <c r="F1929" i="8"/>
  <c r="G1929" i="8"/>
  <c r="K1929" i="8"/>
  <c r="L1929" i="8" s="1"/>
  <c r="A1930" i="8"/>
  <c r="C1930" i="8"/>
  <c r="D1930" i="8"/>
  <c r="F1930" i="8"/>
  <c r="G1930" i="8"/>
  <c r="K1930" i="8"/>
  <c r="L1930" i="8" s="1"/>
  <c r="A1931" i="8"/>
  <c r="C1931" i="8"/>
  <c r="D1931" i="8"/>
  <c r="F1931" i="8"/>
  <c r="G1931" i="8"/>
  <c r="K1931" i="8"/>
  <c r="L1931" i="8" s="1"/>
  <c r="A1932" i="8"/>
  <c r="C1932" i="8"/>
  <c r="D1932" i="8"/>
  <c r="F1932" i="8"/>
  <c r="G1932" i="8"/>
  <c r="K1932" i="8"/>
  <c r="L1932" i="8"/>
  <c r="A1933" i="8"/>
  <c r="C1933" i="8"/>
  <c r="D1933" i="8"/>
  <c r="F1933" i="8"/>
  <c r="G1933" i="8"/>
  <c r="K1933" i="8"/>
  <c r="L1933" i="8" s="1"/>
  <c r="A1934" i="8"/>
  <c r="C1934" i="8"/>
  <c r="D1934" i="8"/>
  <c r="F1934" i="8"/>
  <c r="G1934" i="8"/>
  <c r="K1934" i="8"/>
  <c r="L1934" i="8" s="1"/>
  <c r="A1935" i="8"/>
  <c r="C1935" i="8"/>
  <c r="D1935" i="8"/>
  <c r="F1935" i="8"/>
  <c r="G1935" i="8"/>
  <c r="K1935" i="8"/>
  <c r="L1935" i="8" s="1"/>
  <c r="A1936" i="8"/>
  <c r="C1936" i="8"/>
  <c r="D1936" i="8"/>
  <c r="F1936" i="8"/>
  <c r="G1936" i="8"/>
  <c r="K1936" i="8"/>
  <c r="L1936" i="8"/>
  <c r="A1937" i="8"/>
  <c r="C1937" i="8"/>
  <c r="D1937" i="8"/>
  <c r="F1937" i="8"/>
  <c r="G1937" i="8"/>
  <c r="K1937" i="8"/>
  <c r="L1937" i="8" s="1"/>
  <c r="A1938" i="8"/>
  <c r="C1938" i="8"/>
  <c r="D1938" i="8"/>
  <c r="F1938" i="8"/>
  <c r="G1938" i="8"/>
  <c r="K1938" i="8"/>
  <c r="L1938" i="8" s="1"/>
  <c r="A1939" i="8"/>
  <c r="C1939" i="8"/>
  <c r="D1939" i="8"/>
  <c r="F1939" i="8"/>
  <c r="G1939" i="8"/>
  <c r="K1939" i="8"/>
  <c r="L1939" i="8" s="1"/>
  <c r="A1940" i="8"/>
  <c r="C1940" i="8"/>
  <c r="D1940" i="8"/>
  <c r="F1940" i="8"/>
  <c r="G1940" i="8"/>
  <c r="K1940" i="8"/>
  <c r="L1940" i="8"/>
  <c r="A1941" i="8"/>
  <c r="C1941" i="8"/>
  <c r="D1941" i="8"/>
  <c r="F1941" i="8"/>
  <c r="G1941" i="8"/>
  <c r="K1941" i="8"/>
  <c r="L1941" i="8" s="1"/>
  <c r="A1942" i="8"/>
  <c r="C1942" i="8"/>
  <c r="D1942" i="8"/>
  <c r="F1942" i="8"/>
  <c r="G1942" i="8"/>
  <c r="K1942" i="8"/>
  <c r="L1942" i="8" s="1"/>
  <c r="A1943" i="8"/>
  <c r="C1943" i="8"/>
  <c r="D1943" i="8"/>
  <c r="F1943" i="8"/>
  <c r="G1943" i="8"/>
  <c r="K1943" i="8"/>
  <c r="L1943" i="8" s="1"/>
  <c r="A1944" i="8"/>
  <c r="C1944" i="8"/>
  <c r="D1944" i="8"/>
  <c r="F1944" i="8"/>
  <c r="G1944" i="8"/>
  <c r="K1944" i="8"/>
  <c r="L1944" i="8"/>
  <c r="A1945" i="8"/>
  <c r="C1945" i="8"/>
  <c r="D1945" i="8"/>
  <c r="F1945" i="8"/>
  <c r="G1945" i="8"/>
  <c r="K1945" i="8"/>
  <c r="L1945" i="8" s="1"/>
  <c r="A1946" i="8"/>
  <c r="C1946" i="8"/>
  <c r="D1946" i="8"/>
  <c r="F1946" i="8"/>
  <c r="G1946" i="8"/>
  <c r="K1946" i="8"/>
  <c r="L1946" i="8" s="1"/>
  <c r="A1947" i="8"/>
  <c r="C1947" i="8"/>
  <c r="D1947" i="8"/>
  <c r="F1947" i="8"/>
  <c r="G1947" i="8"/>
  <c r="K1947" i="8"/>
  <c r="L1947" i="8" s="1"/>
  <c r="A1948" i="8"/>
  <c r="C1948" i="8"/>
  <c r="D1948" i="8"/>
  <c r="F1948" i="8"/>
  <c r="G1948" i="8"/>
  <c r="K1948" i="8"/>
  <c r="L1948" i="8"/>
  <c r="A1949" i="8"/>
  <c r="C1949" i="8"/>
  <c r="D1949" i="8"/>
  <c r="F1949" i="8"/>
  <c r="G1949" i="8"/>
  <c r="K1949" i="8"/>
  <c r="L1949" i="8" s="1"/>
  <c r="A1950" i="8"/>
  <c r="C1950" i="8"/>
  <c r="D1950" i="8"/>
  <c r="F1950" i="8"/>
  <c r="G1950" i="8"/>
  <c r="K1950" i="8"/>
  <c r="L1950" i="8" s="1"/>
  <c r="A1951" i="8"/>
  <c r="C1951" i="8"/>
  <c r="D1951" i="8"/>
  <c r="F1951" i="8"/>
  <c r="G1951" i="8"/>
  <c r="K1951" i="8"/>
  <c r="L1951" i="8" s="1"/>
  <c r="A1952" i="8"/>
  <c r="C1952" i="8"/>
  <c r="D1952" i="8"/>
  <c r="F1952" i="8"/>
  <c r="G1952" i="8"/>
  <c r="K1952" i="8"/>
  <c r="L1952" i="8"/>
  <c r="A1953" i="8"/>
  <c r="C1953" i="8"/>
  <c r="D1953" i="8"/>
  <c r="F1953" i="8"/>
  <c r="G1953" i="8"/>
  <c r="K1953" i="8"/>
  <c r="L1953" i="8" s="1"/>
  <c r="A1954" i="8"/>
  <c r="C1954" i="8"/>
  <c r="D1954" i="8"/>
  <c r="F1954" i="8"/>
  <c r="G1954" i="8"/>
  <c r="K1954" i="8"/>
  <c r="L1954" i="8" s="1"/>
  <c r="A1955" i="8"/>
  <c r="C1955" i="8"/>
  <c r="D1955" i="8"/>
  <c r="F1955" i="8"/>
  <c r="G1955" i="8"/>
  <c r="K1955" i="8"/>
  <c r="L1955" i="8" s="1"/>
  <c r="A1956" i="8"/>
  <c r="C1956" i="8"/>
  <c r="D1956" i="8"/>
  <c r="F1956" i="8"/>
  <c r="G1956" i="8"/>
  <c r="K1956" i="8"/>
  <c r="L1956" i="8"/>
  <c r="A1957" i="8"/>
  <c r="C1957" i="8"/>
  <c r="D1957" i="8"/>
  <c r="F1957" i="8"/>
  <c r="G1957" i="8"/>
  <c r="K1957" i="8"/>
  <c r="L1957" i="8" s="1"/>
  <c r="A1958" i="8"/>
  <c r="C1958" i="8"/>
  <c r="D1958" i="8"/>
  <c r="F1958" i="8"/>
  <c r="G1958" i="8"/>
  <c r="K1958" i="8"/>
  <c r="L1958" i="8" s="1"/>
  <c r="A1959" i="8"/>
  <c r="C1959" i="8"/>
  <c r="D1959" i="8"/>
  <c r="F1959" i="8"/>
  <c r="G1959" i="8"/>
  <c r="K1959" i="8"/>
  <c r="L1959" i="8" s="1"/>
  <c r="A1960" i="8"/>
  <c r="C1960" i="8"/>
  <c r="D1960" i="8"/>
  <c r="F1960" i="8"/>
  <c r="G1960" i="8"/>
  <c r="K1960" i="8"/>
  <c r="L1960" i="8"/>
  <c r="A1961" i="8"/>
  <c r="C1961" i="8"/>
  <c r="D1961" i="8"/>
  <c r="F1961" i="8"/>
  <c r="G1961" i="8"/>
  <c r="K1961" i="8"/>
  <c r="L1961" i="8" s="1"/>
  <c r="A1962" i="8"/>
  <c r="C1962" i="8"/>
  <c r="D1962" i="8"/>
  <c r="F1962" i="8"/>
  <c r="G1962" i="8"/>
  <c r="K1962" i="8"/>
  <c r="L1962" i="8" s="1"/>
  <c r="A1963" i="8"/>
  <c r="C1963" i="8"/>
  <c r="D1963" i="8"/>
  <c r="F1963" i="8"/>
  <c r="G1963" i="8"/>
  <c r="K1963" i="8"/>
  <c r="L1963" i="8" s="1"/>
  <c r="A1964" i="8"/>
  <c r="C1964" i="8"/>
  <c r="D1964" i="8"/>
  <c r="F1964" i="8"/>
  <c r="G1964" i="8"/>
  <c r="K1964" i="8"/>
  <c r="L1964" i="8"/>
  <c r="A1965" i="8"/>
  <c r="C1965" i="8"/>
  <c r="D1965" i="8"/>
  <c r="F1965" i="8"/>
  <c r="G1965" i="8"/>
  <c r="K1965" i="8"/>
  <c r="L1965" i="8" s="1"/>
  <c r="A1966" i="8"/>
  <c r="C1966" i="8"/>
  <c r="D1966" i="8"/>
  <c r="F1966" i="8"/>
  <c r="G1966" i="8"/>
  <c r="K1966" i="8"/>
  <c r="L1966" i="8" s="1"/>
  <c r="A1967" i="8"/>
  <c r="C1967" i="8"/>
  <c r="D1967" i="8"/>
  <c r="F1967" i="8"/>
  <c r="G1967" i="8"/>
  <c r="K1967" i="8"/>
  <c r="L1967" i="8" s="1"/>
  <c r="A1968" i="8"/>
  <c r="C1968" i="8"/>
  <c r="D1968" i="8"/>
  <c r="F1968" i="8"/>
  <c r="G1968" i="8"/>
  <c r="K1968" i="8"/>
  <c r="L1968" i="8"/>
  <c r="A1969" i="8"/>
  <c r="C1969" i="8"/>
  <c r="D1969" i="8"/>
  <c r="F1969" i="8"/>
  <c r="G1969" i="8"/>
  <c r="K1969" i="8"/>
  <c r="L1969" i="8" s="1"/>
  <c r="A1970" i="8"/>
  <c r="C1970" i="8"/>
  <c r="D1970" i="8"/>
  <c r="F1970" i="8"/>
  <c r="G1970" i="8"/>
  <c r="K1970" i="8"/>
  <c r="L1970" i="8" s="1"/>
  <c r="A1971" i="8"/>
  <c r="C1971" i="8"/>
  <c r="D1971" i="8"/>
  <c r="F1971" i="8"/>
  <c r="G1971" i="8"/>
  <c r="K1971" i="8"/>
  <c r="L1971" i="8" s="1"/>
  <c r="A1972" i="8"/>
  <c r="C1972" i="8"/>
  <c r="D1972" i="8"/>
  <c r="F1972" i="8"/>
  <c r="G1972" i="8"/>
  <c r="K1972" i="8"/>
  <c r="L1972" i="8"/>
  <c r="A1973" i="8"/>
  <c r="C1973" i="8"/>
  <c r="D1973" i="8"/>
  <c r="F1973" i="8"/>
  <c r="G1973" i="8"/>
  <c r="K1973" i="8"/>
  <c r="L1973" i="8" s="1"/>
  <c r="A1974" i="8"/>
  <c r="C1974" i="8"/>
  <c r="D1974" i="8"/>
  <c r="F1974" i="8"/>
  <c r="G1974" i="8"/>
  <c r="K1974" i="8"/>
  <c r="L1974" i="8" s="1"/>
  <c r="A1975" i="8"/>
  <c r="C1975" i="8"/>
  <c r="D1975" i="8"/>
  <c r="F1975" i="8"/>
  <c r="G1975" i="8"/>
  <c r="K1975" i="8"/>
  <c r="L1975" i="8" s="1"/>
  <c r="A1976" i="8"/>
  <c r="C1976" i="8"/>
  <c r="D1976" i="8"/>
  <c r="F1976" i="8"/>
  <c r="G1976" i="8"/>
  <c r="K1976" i="8"/>
  <c r="L1976" i="8"/>
  <c r="A1977" i="8"/>
  <c r="C1977" i="8"/>
  <c r="D1977" i="8"/>
  <c r="F1977" i="8"/>
  <c r="G1977" i="8"/>
  <c r="K1977" i="8"/>
  <c r="L1977" i="8" s="1"/>
  <c r="A1978" i="8"/>
  <c r="C1978" i="8"/>
  <c r="D1978" i="8"/>
  <c r="F1978" i="8"/>
  <c r="G1978" i="8"/>
  <c r="K1978" i="8"/>
  <c r="L1978" i="8" s="1"/>
  <c r="A1979" i="8"/>
  <c r="C1979" i="8"/>
  <c r="D1979" i="8"/>
  <c r="F1979" i="8"/>
  <c r="G1979" i="8"/>
  <c r="K1979" i="8"/>
  <c r="L1979" i="8" s="1"/>
  <c r="A1980" i="8"/>
  <c r="C1980" i="8"/>
  <c r="D1980" i="8"/>
  <c r="F1980" i="8"/>
  <c r="G1980" i="8"/>
  <c r="K1980" i="8"/>
  <c r="L1980" i="8"/>
  <c r="A1981" i="8"/>
  <c r="C1981" i="8"/>
  <c r="D1981" i="8"/>
  <c r="F1981" i="8"/>
  <c r="G1981" i="8"/>
  <c r="K1981" i="8"/>
  <c r="L1981" i="8" s="1"/>
  <c r="A1982" i="8"/>
  <c r="C1982" i="8"/>
  <c r="D1982" i="8"/>
  <c r="F1982" i="8"/>
  <c r="G1982" i="8"/>
  <c r="K1982" i="8"/>
  <c r="L1982" i="8" s="1"/>
  <c r="A1983" i="8"/>
  <c r="C1983" i="8"/>
  <c r="D1983" i="8"/>
  <c r="F1983" i="8"/>
  <c r="G1983" i="8"/>
  <c r="K1983" i="8"/>
  <c r="L1983" i="8" s="1"/>
  <c r="A1984" i="8"/>
  <c r="C1984" i="8"/>
  <c r="D1984" i="8"/>
  <c r="F1984" i="8"/>
  <c r="G1984" i="8"/>
  <c r="K1984" i="8"/>
  <c r="L1984" i="8"/>
  <c r="A1985" i="8"/>
  <c r="C1985" i="8"/>
  <c r="D1985" i="8"/>
  <c r="F1985" i="8"/>
  <c r="G1985" i="8"/>
  <c r="K1985" i="8"/>
  <c r="L1985" i="8" s="1"/>
  <c r="A1986" i="8"/>
  <c r="C1986" i="8"/>
  <c r="D1986" i="8"/>
  <c r="F1986" i="8"/>
  <c r="G1986" i="8"/>
  <c r="K1986" i="8"/>
  <c r="L1986" i="8" s="1"/>
  <c r="A1987" i="8"/>
  <c r="C1987" i="8"/>
  <c r="D1987" i="8"/>
  <c r="F1987" i="8"/>
  <c r="G1987" i="8"/>
  <c r="K1987" i="8"/>
  <c r="L1987" i="8" s="1"/>
  <c r="A1988" i="8"/>
  <c r="C1988" i="8"/>
  <c r="D1988" i="8"/>
  <c r="F1988" i="8"/>
  <c r="G1988" i="8"/>
  <c r="K1988" i="8"/>
  <c r="L1988" i="8"/>
  <c r="A1989" i="8"/>
  <c r="C1989" i="8"/>
  <c r="D1989" i="8"/>
  <c r="F1989" i="8"/>
  <c r="G1989" i="8"/>
  <c r="K1989" i="8"/>
  <c r="L1989" i="8" s="1"/>
  <c r="A1990" i="8"/>
  <c r="C1990" i="8"/>
  <c r="D1990" i="8"/>
  <c r="F1990" i="8"/>
  <c r="G1990" i="8"/>
  <c r="K1990" i="8"/>
  <c r="L1990" i="8" s="1"/>
  <c r="A1991" i="8"/>
  <c r="C1991" i="8"/>
  <c r="D1991" i="8"/>
  <c r="F1991" i="8"/>
  <c r="G1991" i="8"/>
  <c r="K1991" i="8"/>
  <c r="L1991" i="8" s="1"/>
  <c r="A1992" i="8"/>
  <c r="C1992" i="8"/>
  <c r="D1992" i="8"/>
  <c r="F1992" i="8"/>
  <c r="G1992" i="8"/>
  <c r="K1992" i="8"/>
  <c r="L1992" i="8"/>
  <c r="A1993" i="8"/>
  <c r="C1993" i="8"/>
  <c r="D1993" i="8"/>
  <c r="F1993" i="8"/>
  <c r="G1993" i="8"/>
  <c r="K1993" i="8"/>
  <c r="L1993" i="8" s="1"/>
  <c r="A1994" i="8"/>
  <c r="C1994" i="8"/>
  <c r="D1994" i="8"/>
  <c r="F1994" i="8"/>
  <c r="G1994" i="8"/>
  <c r="K1994" i="8"/>
  <c r="L1994" i="8" s="1"/>
  <c r="A1995" i="8"/>
  <c r="C1995" i="8"/>
  <c r="D1995" i="8"/>
  <c r="F1995" i="8"/>
  <c r="G1995" i="8"/>
  <c r="K1995" i="8"/>
  <c r="L1995" i="8" s="1"/>
  <c r="A1996" i="8"/>
  <c r="C1996" i="8"/>
  <c r="D1996" i="8"/>
  <c r="F1996" i="8"/>
  <c r="G1996" i="8"/>
  <c r="K1996" i="8"/>
  <c r="L1996" i="8"/>
  <c r="A1997" i="8"/>
  <c r="C1997" i="8"/>
  <c r="D1997" i="8"/>
  <c r="F1997" i="8"/>
  <c r="G1997" i="8"/>
  <c r="K1997" i="8"/>
  <c r="L1997" i="8"/>
  <c r="A1998" i="8"/>
  <c r="C1998" i="8"/>
  <c r="D1998" i="8"/>
  <c r="F1998" i="8"/>
  <c r="G1998" i="8"/>
  <c r="K1998" i="8"/>
  <c r="L1998" i="8" s="1"/>
  <c r="A1999" i="8"/>
  <c r="C1999" i="8"/>
  <c r="D1999" i="8"/>
  <c r="F1999" i="8"/>
  <c r="G1999" i="8"/>
  <c r="K1999" i="8"/>
  <c r="L1999" i="8" s="1"/>
  <c r="A2000" i="8"/>
  <c r="C2000" i="8"/>
  <c r="D2000" i="8"/>
  <c r="F2000" i="8"/>
  <c r="G2000" i="8"/>
  <c r="K2000" i="8"/>
  <c r="L2000" i="8"/>
  <c r="C11" i="8"/>
  <c r="D11" i="8"/>
  <c r="F11" i="8"/>
  <c r="C3" i="11" s="1"/>
  <c r="F3" i="11" s="1"/>
  <c r="G11" i="8"/>
  <c r="K11" i="8"/>
  <c r="L11" i="8" s="1"/>
  <c r="C12" i="8"/>
  <c r="D12" i="8"/>
  <c r="F12" i="8"/>
  <c r="G12" i="8"/>
  <c r="K12" i="8"/>
  <c r="L12" i="8" s="1"/>
  <c r="I11" i="18" s="1"/>
  <c r="J11" i="18" s="1"/>
  <c r="C13" i="8"/>
  <c r="D13" i="8"/>
  <c r="F13" i="8"/>
  <c r="G13" i="8"/>
  <c r="K13" i="8"/>
  <c r="L13" i="8" s="1"/>
  <c r="C14" i="8"/>
  <c r="D14" i="8"/>
  <c r="F14" i="8"/>
  <c r="G14" i="8"/>
  <c r="K14" i="8"/>
  <c r="L14" i="8"/>
  <c r="C15" i="8"/>
  <c r="D15" i="8"/>
  <c r="F15" i="8"/>
  <c r="G15" i="8"/>
  <c r="K15" i="8"/>
  <c r="L15" i="8" s="1"/>
  <c r="C16" i="8"/>
  <c r="D16" i="8"/>
  <c r="F16" i="8"/>
  <c r="G16" i="8"/>
  <c r="K16" i="8"/>
  <c r="L16" i="8"/>
  <c r="C17" i="8"/>
  <c r="D17" i="8"/>
  <c r="F17" i="8"/>
  <c r="G17" i="8"/>
  <c r="K17" i="8"/>
  <c r="L17" i="8" s="1"/>
  <c r="C18" i="8"/>
  <c r="D18" i="8"/>
  <c r="F18" i="8"/>
  <c r="G18" i="8"/>
  <c r="K18" i="8"/>
  <c r="L18" i="8"/>
  <c r="C19" i="8"/>
  <c r="D19" i="8"/>
  <c r="F19" i="8"/>
  <c r="G19" i="8"/>
  <c r="K19" i="8"/>
  <c r="L19" i="8" s="1"/>
  <c r="C20" i="8"/>
  <c r="D20" i="8"/>
  <c r="F20" i="8"/>
  <c r="G20" i="8"/>
  <c r="K20" i="8"/>
  <c r="L20" i="8"/>
  <c r="C21" i="8"/>
  <c r="D21" i="8"/>
  <c r="F21" i="8"/>
  <c r="G21" i="8"/>
  <c r="K21" i="8"/>
  <c r="L21" i="8" s="1"/>
  <c r="C22" i="8"/>
  <c r="D22" i="8"/>
  <c r="F22" i="8"/>
  <c r="G22" i="8"/>
  <c r="K22" i="8"/>
  <c r="L22" i="8"/>
  <c r="C23" i="8"/>
  <c r="D23" i="8"/>
  <c r="F23" i="8"/>
  <c r="G23" i="8"/>
  <c r="K23" i="8"/>
  <c r="L23" i="8" s="1"/>
  <c r="C24" i="8"/>
  <c r="D24" i="8"/>
  <c r="F24" i="8"/>
  <c r="G24" i="8"/>
  <c r="K24" i="8"/>
  <c r="L24" i="8"/>
  <c r="C25" i="8"/>
  <c r="D25" i="8"/>
  <c r="F25" i="8"/>
  <c r="G25" i="8"/>
  <c r="K25" i="8"/>
  <c r="L25" i="8" s="1"/>
  <c r="C26" i="8"/>
  <c r="D26" i="8"/>
  <c r="F26" i="8"/>
  <c r="G26" i="8"/>
  <c r="K26" i="8"/>
  <c r="L26" i="8"/>
  <c r="C27" i="8"/>
  <c r="D27" i="8"/>
  <c r="F27" i="8"/>
  <c r="G27" i="8"/>
  <c r="K27" i="8"/>
  <c r="L27" i="8" s="1"/>
  <c r="C28" i="8"/>
  <c r="D28" i="8"/>
  <c r="F28" i="8"/>
  <c r="G28" i="8"/>
  <c r="K28" i="8"/>
  <c r="L28" i="8"/>
  <c r="C29" i="8"/>
  <c r="D29" i="8"/>
  <c r="F29" i="8"/>
  <c r="G29" i="8"/>
  <c r="K29" i="8"/>
  <c r="L29" i="8" s="1"/>
  <c r="C30" i="8"/>
  <c r="D30" i="8"/>
  <c r="F30" i="8"/>
  <c r="G30" i="8"/>
  <c r="K30" i="8"/>
  <c r="L30" i="8"/>
  <c r="C31" i="8"/>
  <c r="D31" i="8"/>
  <c r="F31" i="8"/>
  <c r="G31" i="8"/>
  <c r="K31" i="8"/>
  <c r="L31" i="8" s="1"/>
  <c r="C32" i="8"/>
  <c r="D32" i="8"/>
  <c r="F32" i="8"/>
  <c r="G32" i="8"/>
  <c r="K32" i="8"/>
  <c r="L32" i="8"/>
  <c r="C33" i="8"/>
  <c r="D33" i="8"/>
  <c r="F33" i="8"/>
  <c r="G33" i="8"/>
  <c r="K33" i="8"/>
  <c r="L33" i="8" s="1"/>
  <c r="C34" i="8"/>
  <c r="D34" i="8"/>
  <c r="F34" i="8"/>
  <c r="G34" i="8"/>
  <c r="K34" i="8"/>
  <c r="L34" i="8"/>
  <c r="C35" i="8"/>
  <c r="D35" i="8"/>
  <c r="F35" i="8"/>
  <c r="G35" i="8"/>
  <c r="K35" i="8"/>
  <c r="L35" i="8" s="1"/>
  <c r="C36" i="8"/>
  <c r="D36" i="8"/>
  <c r="F36" i="8"/>
  <c r="G36" i="8"/>
  <c r="K36" i="8"/>
  <c r="L36" i="8"/>
  <c r="C37" i="8"/>
  <c r="D37" i="8"/>
  <c r="F37" i="8"/>
  <c r="G37" i="8"/>
  <c r="K37" i="8"/>
  <c r="L37" i="8" s="1"/>
  <c r="C38" i="8"/>
  <c r="D38" i="8"/>
  <c r="F38" i="8"/>
  <c r="G38" i="8"/>
  <c r="K38" i="8"/>
  <c r="L38" i="8"/>
  <c r="C39" i="8"/>
  <c r="D39" i="8"/>
  <c r="F39" i="8"/>
  <c r="G39" i="8"/>
  <c r="K39" i="8"/>
  <c r="L39" i="8" s="1"/>
  <c r="C40" i="8"/>
  <c r="D40" i="8"/>
  <c r="F40" i="8"/>
  <c r="G40" i="8"/>
  <c r="K40" i="8"/>
  <c r="L40" i="8"/>
  <c r="C41" i="8"/>
  <c r="D41" i="8"/>
  <c r="F41" i="8"/>
  <c r="G41" i="8"/>
  <c r="K41" i="8"/>
  <c r="L41" i="8" s="1"/>
  <c r="C42" i="8"/>
  <c r="D42" i="8"/>
  <c r="F42" i="8"/>
  <c r="G42" i="8"/>
  <c r="K42" i="8"/>
  <c r="L42" i="8"/>
  <c r="C43" i="8"/>
  <c r="D43" i="8"/>
  <c r="F43" i="8"/>
  <c r="G43" i="8"/>
  <c r="K43" i="8"/>
  <c r="L43" i="8" s="1"/>
  <c r="C44" i="8"/>
  <c r="D44" i="8"/>
  <c r="F44" i="8"/>
  <c r="G44" i="8"/>
  <c r="K44" i="8"/>
  <c r="L44" i="8"/>
  <c r="C45" i="8"/>
  <c r="D45" i="8"/>
  <c r="F45" i="8"/>
  <c r="G45" i="8"/>
  <c r="K45" i="8"/>
  <c r="L45" i="8" s="1"/>
  <c r="C46" i="8"/>
  <c r="D46" i="8"/>
  <c r="F46" i="8"/>
  <c r="G46" i="8"/>
  <c r="K46" i="8"/>
  <c r="L46" i="8"/>
  <c r="C47" i="8"/>
  <c r="D47" i="8"/>
  <c r="F47" i="8"/>
  <c r="G47" i="8"/>
  <c r="K47" i="8"/>
  <c r="L47" i="8" s="1"/>
  <c r="C48" i="8"/>
  <c r="D48" i="8"/>
  <c r="F48" i="8"/>
  <c r="G48" i="8"/>
  <c r="K48" i="8"/>
  <c r="L48" i="8"/>
  <c r="C49" i="8"/>
  <c r="D49" i="8"/>
  <c r="F49" i="8"/>
  <c r="G49" i="8"/>
  <c r="K49" i="8"/>
  <c r="L49" i="8" s="1"/>
  <c r="C50" i="8"/>
  <c r="D50" i="8"/>
  <c r="F50" i="8"/>
  <c r="G50" i="8"/>
  <c r="K50" i="8"/>
  <c r="L50" i="8"/>
  <c r="C51" i="8"/>
  <c r="D51" i="8"/>
  <c r="F51" i="8"/>
  <c r="G51" i="8"/>
  <c r="K51" i="8"/>
  <c r="L51" i="8" s="1"/>
  <c r="C52" i="8"/>
  <c r="D52" i="8"/>
  <c r="F52" i="8"/>
  <c r="G52" i="8"/>
  <c r="K52" i="8"/>
  <c r="L52" i="8"/>
  <c r="C53" i="8"/>
  <c r="D53" i="8"/>
  <c r="F53" i="8"/>
  <c r="G53" i="8"/>
  <c r="K53" i="8"/>
  <c r="L53" i="8" s="1"/>
  <c r="C54" i="8"/>
  <c r="D54" i="8"/>
  <c r="F54" i="8"/>
  <c r="G54" i="8"/>
  <c r="K54" i="8"/>
  <c r="L54" i="8"/>
  <c r="C55" i="8"/>
  <c r="D55" i="8"/>
  <c r="F55" i="8"/>
  <c r="G55" i="8"/>
  <c r="K55" i="8"/>
  <c r="L55" i="8" s="1"/>
  <c r="C56" i="8"/>
  <c r="D56" i="8"/>
  <c r="F56" i="8"/>
  <c r="G56" i="8"/>
  <c r="K56" i="8"/>
  <c r="L56" i="8"/>
  <c r="C57" i="8"/>
  <c r="D57" i="8"/>
  <c r="F57" i="8"/>
  <c r="G57" i="8"/>
  <c r="K57" i="8"/>
  <c r="L57" i="8" s="1"/>
  <c r="C58" i="8"/>
  <c r="D58" i="8"/>
  <c r="F58" i="8"/>
  <c r="G58" i="8"/>
  <c r="K58" i="8"/>
  <c r="L58" i="8"/>
  <c r="C59" i="8"/>
  <c r="D59" i="8"/>
  <c r="F59" i="8"/>
  <c r="G59" i="8"/>
  <c r="K59" i="8"/>
  <c r="L59" i="8" s="1"/>
  <c r="C60" i="8"/>
  <c r="D60" i="8"/>
  <c r="F60" i="8"/>
  <c r="G60" i="8"/>
  <c r="K60" i="8"/>
  <c r="L60" i="8"/>
  <c r="C61" i="8"/>
  <c r="D61" i="8"/>
  <c r="F61" i="8"/>
  <c r="G61" i="8"/>
  <c r="K61" i="8"/>
  <c r="L61" i="8" s="1"/>
  <c r="C62" i="8"/>
  <c r="D62" i="8"/>
  <c r="F62" i="8"/>
  <c r="G62" i="8"/>
  <c r="K62" i="8"/>
  <c r="L62" i="8"/>
  <c r="C63" i="8"/>
  <c r="D63" i="8"/>
  <c r="F63" i="8"/>
  <c r="G63" i="8"/>
  <c r="K63" i="8"/>
  <c r="L63" i="8" s="1"/>
  <c r="C64" i="8"/>
  <c r="D64" i="8"/>
  <c r="F64" i="8"/>
  <c r="G64" i="8"/>
  <c r="K64" i="8"/>
  <c r="L64" i="8"/>
  <c r="C65" i="8"/>
  <c r="D65" i="8"/>
  <c r="F65" i="8"/>
  <c r="G65" i="8"/>
  <c r="K65" i="8"/>
  <c r="L65" i="8" s="1"/>
  <c r="C66" i="8"/>
  <c r="D66" i="8"/>
  <c r="F66" i="8"/>
  <c r="G66" i="8"/>
  <c r="K66" i="8"/>
  <c r="L66" i="8"/>
  <c r="C67" i="8"/>
  <c r="D67" i="8"/>
  <c r="F67" i="8"/>
  <c r="G67" i="8"/>
  <c r="K67" i="8"/>
  <c r="L67" i="8" s="1"/>
  <c r="C68" i="8"/>
  <c r="D68" i="8"/>
  <c r="F68" i="8"/>
  <c r="G68" i="8"/>
  <c r="K68" i="8"/>
  <c r="L68" i="8"/>
  <c r="C69" i="8"/>
  <c r="D69" i="8"/>
  <c r="F69" i="8"/>
  <c r="G69" i="8"/>
  <c r="K69" i="8"/>
  <c r="L69" i="8" s="1"/>
  <c r="C70" i="8"/>
  <c r="D70" i="8"/>
  <c r="F70" i="8"/>
  <c r="G70" i="8"/>
  <c r="K70" i="8"/>
  <c r="L70" i="8"/>
  <c r="C71" i="8"/>
  <c r="D71" i="8"/>
  <c r="F71" i="8"/>
  <c r="G71" i="8"/>
  <c r="K71" i="8"/>
  <c r="L71" i="8" s="1"/>
  <c r="C72" i="8"/>
  <c r="D72" i="8"/>
  <c r="F72" i="8"/>
  <c r="G72" i="8"/>
  <c r="K72" i="8"/>
  <c r="L72" i="8"/>
  <c r="C73" i="8"/>
  <c r="D73" i="8"/>
  <c r="F73" i="8"/>
  <c r="G73" i="8"/>
  <c r="K73" i="8"/>
  <c r="L73" i="8" s="1"/>
  <c r="C74" i="8"/>
  <c r="D74" i="8"/>
  <c r="F74" i="8"/>
  <c r="G74" i="8"/>
  <c r="K74" i="8"/>
  <c r="L74" i="8"/>
  <c r="C75" i="8"/>
  <c r="D75" i="8"/>
  <c r="F75" i="8"/>
  <c r="G75" i="8"/>
  <c r="K75" i="8"/>
  <c r="L75" i="8" s="1"/>
  <c r="C76" i="8"/>
  <c r="D76" i="8"/>
  <c r="F76" i="8"/>
  <c r="G76" i="8"/>
  <c r="K76" i="8"/>
  <c r="L76" i="8"/>
  <c r="C77" i="8"/>
  <c r="D77" i="8"/>
  <c r="F77" i="8"/>
  <c r="G77" i="8"/>
  <c r="K77" i="8"/>
  <c r="L77" i="8" s="1"/>
  <c r="C78" i="8"/>
  <c r="D78" i="8"/>
  <c r="F78" i="8"/>
  <c r="G78" i="8"/>
  <c r="K78" i="8"/>
  <c r="L78" i="8"/>
  <c r="C79" i="8"/>
  <c r="D79" i="8"/>
  <c r="F79" i="8"/>
  <c r="G79" i="8"/>
  <c r="K79" i="8"/>
  <c r="L79" i="8" s="1"/>
  <c r="C80" i="8"/>
  <c r="D80" i="8"/>
  <c r="F80" i="8"/>
  <c r="G80" i="8"/>
  <c r="K80" i="8"/>
  <c r="L80" i="8"/>
  <c r="C81" i="8"/>
  <c r="D81" i="8"/>
  <c r="F81" i="8"/>
  <c r="G81" i="8"/>
  <c r="K81" i="8"/>
  <c r="L81" i="8" s="1"/>
  <c r="C82" i="8"/>
  <c r="D82" i="8"/>
  <c r="F82" i="8"/>
  <c r="G82" i="8"/>
  <c r="K82" i="8"/>
  <c r="L82" i="8"/>
  <c r="C83" i="8"/>
  <c r="D83" i="8"/>
  <c r="F83" i="8"/>
  <c r="G83" i="8"/>
  <c r="K83" i="8"/>
  <c r="L83" i="8" s="1"/>
  <c r="C84" i="8"/>
  <c r="D84" i="8"/>
  <c r="F84" i="8"/>
  <c r="G84" i="8"/>
  <c r="K84" i="8"/>
  <c r="L84" i="8"/>
  <c r="C85" i="8"/>
  <c r="D85" i="8"/>
  <c r="F85" i="8"/>
  <c r="G85" i="8"/>
  <c r="K85" i="8"/>
  <c r="L85" i="8" s="1"/>
  <c r="C86" i="8"/>
  <c r="D86" i="8"/>
  <c r="F86" i="8"/>
  <c r="G86" i="8"/>
  <c r="K86" i="8"/>
  <c r="L86" i="8"/>
  <c r="C87" i="8"/>
  <c r="D87" i="8"/>
  <c r="F87" i="8"/>
  <c r="G87" i="8"/>
  <c r="K87" i="8"/>
  <c r="L87" i="8" s="1"/>
  <c r="C88" i="8"/>
  <c r="D88" i="8"/>
  <c r="F88" i="8"/>
  <c r="G88" i="8"/>
  <c r="K88" i="8"/>
  <c r="L88" i="8"/>
  <c r="C89" i="8"/>
  <c r="D89" i="8"/>
  <c r="F89" i="8"/>
  <c r="G89" i="8"/>
  <c r="K89" i="8"/>
  <c r="L89" i="8" s="1"/>
  <c r="C90" i="8"/>
  <c r="D90" i="8"/>
  <c r="F90" i="8"/>
  <c r="G90" i="8"/>
  <c r="K90" i="8"/>
  <c r="L90" i="8"/>
  <c r="C91" i="8"/>
  <c r="D91" i="8"/>
  <c r="F91" i="8"/>
  <c r="G91" i="8"/>
  <c r="K91" i="8"/>
  <c r="L91" i="8" s="1"/>
  <c r="C92" i="8"/>
  <c r="D92" i="8"/>
  <c r="F92" i="8"/>
  <c r="G92" i="8"/>
  <c r="K92" i="8"/>
  <c r="L92" i="8"/>
  <c r="C93" i="8"/>
  <c r="D93" i="8"/>
  <c r="F93" i="8"/>
  <c r="G93" i="8"/>
  <c r="K93" i="8"/>
  <c r="L93" i="8" s="1"/>
  <c r="C94" i="8"/>
  <c r="D94" i="8"/>
  <c r="F94" i="8"/>
  <c r="G94" i="8"/>
  <c r="K94" i="8"/>
  <c r="L94" i="8"/>
  <c r="C95" i="8"/>
  <c r="D95" i="8"/>
  <c r="F95" i="8"/>
  <c r="G95" i="8"/>
  <c r="K95" i="8"/>
  <c r="L95" i="8" s="1"/>
  <c r="C96" i="8"/>
  <c r="D96" i="8"/>
  <c r="F96" i="8"/>
  <c r="G96" i="8"/>
  <c r="K96" i="8"/>
  <c r="L96" i="8"/>
  <c r="C97" i="8"/>
  <c r="D97" i="8"/>
  <c r="F97" i="8"/>
  <c r="G97" i="8"/>
  <c r="K97" i="8"/>
  <c r="L97" i="8" s="1"/>
  <c r="C98" i="8"/>
  <c r="D98" i="8"/>
  <c r="F98" i="8"/>
  <c r="G98" i="8"/>
  <c r="K98" i="8"/>
  <c r="L98" i="8"/>
  <c r="C99" i="8"/>
  <c r="D99" i="8"/>
  <c r="F99" i="8"/>
  <c r="G99" i="8"/>
  <c r="K99" i="8"/>
  <c r="L99" i="8" s="1"/>
  <c r="C100" i="8"/>
  <c r="D100" i="8"/>
  <c r="F100" i="8"/>
  <c r="G100" i="8"/>
  <c r="K100" i="8"/>
  <c r="L100" i="8"/>
  <c r="C101" i="8"/>
  <c r="D101" i="8"/>
  <c r="F101" i="8"/>
  <c r="G101" i="8"/>
  <c r="K101" i="8"/>
  <c r="L101" i="8" s="1"/>
  <c r="C102" i="8"/>
  <c r="D102" i="8"/>
  <c r="F102" i="8"/>
  <c r="G102" i="8"/>
  <c r="K102" i="8"/>
  <c r="L102" i="8"/>
  <c r="C103" i="8"/>
  <c r="D103" i="8"/>
  <c r="F103" i="8"/>
  <c r="G103" i="8"/>
  <c r="K103" i="8"/>
  <c r="L103" i="8" s="1"/>
  <c r="C104" i="8"/>
  <c r="D104" i="8"/>
  <c r="F104" i="8"/>
  <c r="G104" i="8"/>
  <c r="K104" i="8"/>
  <c r="L104" i="8"/>
  <c r="C105" i="8"/>
  <c r="D105" i="8"/>
  <c r="F105" i="8"/>
  <c r="G105" i="8"/>
  <c r="K105" i="8"/>
  <c r="L105" i="8" s="1"/>
  <c r="C106" i="8"/>
  <c r="D106" i="8"/>
  <c r="F106" i="8"/>
  <c r="G106" i="8"/>
  <c r="K106" i="8"/>
  <c r="L106" i="8"/>
  <c r="C107" i="8"/>
  <c r="D107" i="8"/>
  <c r="F107" i="8"/>
  <c r="G107" i="8"/>
  <c r="K107" i="8"/>
  <c r="L107" i="8" s="1"/>
  <c r="C108" i="8"/>
  <c r="D108" i="8"/>
  <c r="F108" i="8"/>
  <c r="G108" i="8"/>
  <c r="K108" i="8"/>
  <c r="L108" i="8"/>
  <c r="C109" i="8"/>
  <c r="D109" i="8"/>
  <c r="F109" i="8"/>
  <c r="G109" i="8"/>
  <c r="K109" i="8"/>
  <c r="L109" i="8" s="1"/>
  <c r="C110" i="8"/>
  <c r="D110" i="8"/>
  <c r="F110" i="8"/>
  <c r="G110" i="8"/>
  <c r="K110" i="8"/>
  <c r="L110" i="8"/>
  <c r="C111" i="8"/>
  <c r="D111" i="8"/>
  <c r="F111" i="8"/>
  <c r="G111" i="8"/>
  <c r="K111" i="8"/>
  <c r="L111" i="8" s="1"/>
  <c r="C112" i="8"/>
  <c r="D112" i="8"/>
  <c r="F112" i="8"/>
  <c r="G112" i="8"/>
  <c r="K112" i="8"/>
  <c r="L112" i="8"/>
  <c r="C113" i="8"/>
  <c r="D113" i="8"/>
  <c r="F113" i="8"/>
  <c r="G113" i="8"/>
  <c r="K113" i="8"/>
  <c r="L113" i="8" s="1"/>
  <c r="C114" i="8"/>
  <c r="D114" i="8"/>
  <c r="F114" i="8"/>
  <c r="G114" i="8"/>
  <c r="K114" i="8"/>
  <c r="L114" i="8"/>
  <c r="C115" i="8"/>
  <c r="D115" i="8"/>
  <c r="F115" i="8"/>
  <c r="G115" i="8"/>
  <c r="K115" i="8"/>
  <c r="L115" i="8" s="1"/>
  <c r="C116" i="8"/>
  <c r="D116" i="8"/>
  <c r="F116" i="8"/>
  <c r="G116" i="8"/>
  <c r="K116" i="8"/>
  <c r="L116" i="8"/>
  <c r="C117" i="8"/>
  <c r="D117" i="8"/>
  <c r="F117" i="8"/>
  <c r="G117" i="8"/>
  <c r="K117" i="8"/>
  <c r="L117" i="8" s="1"/>
  <c r="C118" i="8"/>
  <c r="D118" i="8"/>
  <c r="F118" i="8"/>
  <c r="G118" i="8"/>
  <c r="K118" i="8"/>
  <c r="L118" i="8"/>
  <c r="C119" i="8"/>
  <c r="D119" i="8"/>
  <c r="F119" i="8"/>
  <c r="G119" i="8"/>
  <c r="K119" i="8"/>
  <c r="L119" i="8" s="1"/>
  <c r="C120" i="8"/>
  <c r="D120" i="8"/>
  <c r="F120" i="8"/>
  <c r="G120" i="8"/>
  <c r="K120" i="8"/>
  <c r="L120" i="8"/>
  <c r="C121" i="8"/>
  <c r="D121" i="8"/>
  <c r="F121" i="8"/>
  <c r="G121" i="8"/>
  <c r="K121" i="8"/>
  <c r="L121" i="8" s="1"/>
  <c r="C122" i="8"/>
  <c r="D122" i="8"/>
  <c r="F122" i="8"/>
  <c r="G122" i="8"/>
  <c r="K122" i="8"/>
  <c r="L122" i="8"/>
  <c r="C123" i="8"/>
  <c r="D123" i="8"/>
  <c r="F123" i="8"/>
  <c r="G123" i="8"/>
  <c r="K123" i="8"/>
  <c r="L123" i="8" s="1"/>
  <c r="C124" i="8"/>
  <c r="D124" i="8"/>
  <c r="F124" i="8"/>
  <c r="G124" i="8"/>
  <c r="K124" i="8"/>
  <c r="L124" i="8"/>
  <c r="C125" i="8"/>
  <c r="D125" i="8"/>
  <c r="F125" i="8"/>
  <c r="G125" i="8"/>
  <c r="K125" i="8"/>
  <c r="L125" i="8" s="1"/>
  <c r="C126" i="8"/>
  <c r="D126" i="8"/>
  <c r="F126" i="8"/>
  <c r="G126" i="8"/>
  <c r="K126" i="8"/>
  <c r="L126" i="8"/>
  <c r="C127" i="8"/>
  <c r="D127" i="8"/>
  <c r="F127" i="8"/>
  <c r="G127" i="8"/>
  <c r="K127" i="8"/>
  <c r="L127" i="8" s="1"/>
  <c r="C128" i="8"/>
  <c r="D128" i="8"/>
  <c r="F128" i="8"/>
  <c r="G128" i="8"/>
  <c r="K128" i="8"/>
  <c r="L128" i="8"/>
  <c r="C129" i="8"/>
  <c r="D129" i="8"/>
  <c r="F129" i="8"/>
  <c r="G129" i="8"/>
  <c r="K129" i="8"/>
  <c r="L129" i="8" s="1"/>
  <c r="C130" i="8"/>
  <c r="D130" i="8"/>
  <c r="F130" i="8"/>
  <c r="G130" i="8"/>
  <c r="K130" i="8"/>
  <c r="L130" i="8"/>
  <c r="C131" i="8"/>
  <c r="D131" i="8"/>
  <c r="F131" i="8"/>
  <c r="G131" i="8"/>
  <c r="K131" i="8"/>
  <c r="L131" i="8" s="1"/>
  <c r="C132" i="8"/>
  <c r="D132" i="8"/>
  <c r="F132" i="8"/>
  <c r="G132" i="8"/>
  <c r="K132" i="8"/>
  <c r="L132" i="8" s="1"/>
  <c r="C133" i="8"/>
  <c r="D133" i="8"/>
  <c r="F133" i="8"/>
  <c r="G133" i="8"/>
  <c r="K133" i="8"/>
  <c r="L133" i="8" s="1"/>
  <c r="C134" i="8"/>
  <c r="D134" i="8"/>
  <c r="F134" i="8"/>
  <c r="G134" i="8"/>
  <c r="K134" i="8"/>
  <c r="L134" i="8"/>
  <c r="C135" i="8"/>
  <c r="D135" i="8"/>
  <c r="F135" i="8"/>
  <c r="G135" i="8"/>
  <c r="K135" i="8"/>
  <c r="L135" i="8" s="1"/>
  <c r="C136" i="8"/>
  <c r="D136" i="8"/>
  <c r="F136" i="8"/>
  <c r="G136" i="8"/>
  <c r="K136" i="8"/>
  <c r="L136" i="8" s="1"/>
  <c r="C137" i="8"/>
  <c r="D137" i="8"/>
  <c r="F137" i="8"/>
  <c r="G137" i="8"/>
  <c r="K137" i="8"/>
  <c r="L137" i="8" s="1"/>
  <c r="C138" i="8"/>
  <c r="D138" i="8"/>
  <c r="F138" i="8"/>
  <c r="G138" i="8"/>
  <c r="K138" i="8"/>
  <c r="L138" i="8"/>
  <c r="C139" i="8"/>
  <c r="D139" i="8"/>
  <c r="F139" i="8"/>
  <c r="G139" i="8"/>
  <c r="K139" i="8"/>
  <c r="L139" i="8" s="1"/>
  <c r="C140" i="8"/>
  <c r="D140" i="8"/>
  <c r="F140" i="8"/>
  <c r="G140" i="8"/>
  <c r="K140" i="8"/>
  <c r="L140" i="8" s="1"/>
  <c r="C141" i="8"/>
  <c r="D141" i="8"/>
  <c r="F141" i="8"/>
  <c r="G141" i="8"/>
  <c r="K141" i="8"/>
  <c r="L141" i="8" s="1"/>
  <c r="C142" i="8"/>
  <c r="D142" i="8"/>
  <c r="F142" i="8"/>
  <c r="G142" i="8"/>
  <c r="K142" i="8"/>
  <c r="L142" i="8"/>
  <c r="C143" i="8"/>
  <c r="D143" i="8"/>
  <c r="F143" i="8"/>
  <c r="G143" i="8"/>
  <c r="K143" i="8"/>
  <c r="L143" i="8" s="1"/>
  <c r="C144" i="8"/>
  <c r="D144" i="8"/>
  <c r="F144" i="8"/>
  <c r="G144" i="8"/>
  <c r="K144" i="8"/>
  <c r="L144" i="8" s="1"/>
  <c r="C145" i="8"/>
  <c r="D145" i="8"/>
  <c r="F145" i="8"/>
  <c r="G145" i="8"/>
  <c r="K145" i="8"/>
  <c r="L145" i="8" s="1"/>
  <c r="C146" i="8"/>
  <c r="D146" i="8"/>
  <c r="F146" i="8"/>
  <c r="G146" i="8"/>
  <c r="K146" i="8"/>
  <c r="L146" i="8"/>
  <c r="C147" i="8"/>
  <c r="D147" i="8"/>
  <c r="F147" i="8"/>
  <c r="G147" i="8"/>
  <c r="K147" i="8"/>
  <c r="L147" i="8" s="1"/>
  <c r="C148" i="8"/>
  <c r="D148" i="8"/>
  <c r="F148" i="8"/>
  <c r="G148" i="8"/>
  <c r="K148" i="8"/>
  <c r="L148" i="8" s="1"/>
  <c r="C149" i="8"/>
  <c r="D149" i="8"/>
  <c r="F149" i="8"/>
  <c r="G149" i="8"/>
  <c r="K149" i="8"/>
  <c r="L149" i="8" s="1"/>
  <c r="C150" i="8"/>
  <c r="D150" i="8"/>
  <c r="F150" i="8"/>
  <c r="G150" i="8"/>
  <c r="K150" i="8"/>
  <c r="L150" i="8"/>
  <c r="C151" i="8"/>
  <c r="D151" i="8"/>
  <c r="F151" i="8"/>
  <c r="G151" i="8"/>
  <c r="K151" i="8"/>
  <c r="L151" i="8" s="1"/>
  <c r="C152" i="8"/>
  <c r="D152" i="8"/>
  <c r="F152" i="8"/>
  <c r="G152" i="8"/>
  <c r="K152" i="8"/>
  <c r="L152" i="8" s="1"/>
  <c r="C153" i="8"/>
  <c r="D153" i="8"/>
  <c r="F153" i="8"/>
  <c r="G153" i="8"/>
  <c r="K153" i="8"/>
  <c r="L153" i="8" s="1"/>
  <c r="C154" i="8"/>
  <c r="D154" i="8"/>
  <c r="F154" i="8"/>
  <c r="G154" i="8"/>
  <c r="K154" i="8"/>
  <c r="L154" i="8"/>
  <c r="C155" i="8"/>
  <c r="D155" i="8"/>
  <c r="F155" i="8"/>
  <c r="G155" i="8"/>
  <c r="K155" i="8"/>
  <c r="L155" i="8" s="1"/>
  <c r="C156" i="8"/>
  <c r="D156" i="8"/>
  <c r="F156" i="8"/>
  <c r="G156" i="8"/>
  <c r="K156" i="8"/>
  <c r="L156" i="8" s="1"/>
  <c r="C157" i="8"/>
  <c r="D157" i="8"/>
  <c r="F157" i="8"/>
  <c r="G157" i="8"/>
  <c r="K157" i="8"/>
  <c r="L157" i="8" s="1"/>
  <c r="C158" i="8"/>
  <c r="D158" i="8"/>
  <c r="F158" i="8"/>
  <c r="G158" i="8"/>
  <c r="K158" i="8"/>
  <c r="L158" i="8"/>
  <c r="C159" i="8"/>
  <c r="D159" i="8"/>
  <c r="F159" i="8"/>
  <c r="G159" i="8"/>
  <c r="K159" i="8"/>
  <c r="L159" i="8" s="1"/>
  <c r="C160" i="8"/>
  <c r="D160" i="8"/>
  <c r="F160" i="8"/>
  <c r="G160" i="8"/>
  <c r="K160" i="8"/>
  <c r="L160" i="8" s="1"/>
  <c r="C161" i="8"/>
  <c r="D161" i="8"/>
  <c r="F161" i="8"/>
  <c r="G161" i="8"/>
  <c r="K161" i="8"/>
  <c r="L161" i="8" s="1"/>
  <c r="C162" i="8"/>
  <c r="D162" i="8"/>
  <c r="F162" i="8"/>
  <c r="G162" i="8"/>
  <c r="K162" i="8"/>
  <c r="L162" i="8"/>
  <c r="C163" i="8"/>
  <c r="D163" i="8"/>
  <c r="F163" i="8"/>
  <c r="G163" i="8"/>
  <c r="K163" i="8"/>
  <c r="L163" i="8" s="1"/>
  <c r="C164" i="8"/>
  <c r="D164" i="8"/>
  <c r="F164" i="8"/>
  <c r="G164" i="8"/>
  <c r="K164" i="8"/>
  <c r="L164" i="8" s="1"/>
  <c r="C165" i="8"/>
  <c r="D165" i="8"/>
  <c r="F165" i="8"/>
  <c r="G165" i="8"/>
  <c r="K165" i="8"/>
  <c r="L165" i="8" s="1"/>
  <c r="C166" i="8"/>
  <c r="D166" i="8"/>
  <c r="F166" i="8"/>
  <c r="G166" i="8"/>
  <c r="K166" i="8"/>
  <c r="L166" i="8"/>
  <c r="C167" i="8"/>
  <c r="D167" i="8"/>
  <c r="F167" i="8"/>
  <c r="G167" i="8"/>
  <c r="K167" i="8"/>
  <c r="L167" i="8" s="1"/>
  <c r="C168" i="8"/>
  <c r="D168" i="8"/>
  <c r="F168" i="8"/>
  <c r="G168" i="8"/>
  <c r="K168" i="8"/>
  <c r="L168" i="8" s="1"/>
  <c r="C169" i="8"/>
  <c r="D169" i="8"/>
  <c r="F169" i="8"/>
  <c r="G169" i="8"/>
  <c r="K169" i="8"/>
  <c r="L169" i="8" s="1"/>
  <c r="C170" i="8"/>
  <c r="D170" i="8"/>
  <c r="F170" i="8"/>
  <c r="G170" i="8"/>
  <c r="K170" i="8"/>
  <c r="L170" i="8"/>
  <c r="C171" i="8"/>
  <c r="D171" i="8"/>
  <c r="F171" i="8"/>
  <c r="G171" i="8"/>
  <c r="K171" i="8"/>
  <c r="L171" i="8" s="1"/>
  <c r="C172" i="8"/>
  <c r="D172" i="8"/>
  <c r="F172" i="8"/>
  <c r="G172" i="8"/>
  <c r="K172" i="8"/>
  <c r="L172" i="8" s="1"/>
  <c r="C173" i="8"/>
  <c r="D173" i="8"/>
  <c r="F173" i="8"/>
  <c r="G173" i="8"/>
  <c r="K173" i="8"/>
  <c r="L173" i="8" s="1"/>
  <c r="C174" i="8"/>
  <c r="D174" i="8"/>
  <c r="F174" i="8"/>
  <c r="G174" i="8"/>
  <c r="K174" i="8"/>
  <c r="L174" i="8"/>
  <c r="C175" i="8"/>
  <c r="D175" i="8"/>
  <c r="F175" i="8"/>
  <c r="G175" i="8"/>
  <c r="K175" i="8"/>
  <c r="L175" i="8" s="1"/>
  <c r="C176" i="8"/>
  <c r="D176" i="8"/>
  <c r="F176" i="8"/>
  <c r="G176" i="8"/>
  <c r="K176" i="8"/>
  <c r="L176" i="8" s="1"/>
  <c r="C177" i="8"/>
  <c r="D177" i="8"/>
  <c r="F177" i="8"/>
  <c r="G177" i="8"/>
  <c r="K177" i="8"/>
  <c r="L177" i="8" s="1"/>
  <c r="C178" i="8"/>
  <c r="D178" i="8"/>
  <c r="F178" i="8"/>
  <c r="G178" i="8"/>
  <c r="K178" i="8"/>
  <c r="L178" i="8"/>
  <c r="C179" i="8"/>
  <c r="D179" i="8"/>
  <c r="F179" i="8"/>
  <c r="G179" i="8"/>
  <c r="K179" i="8"/>
  <c r="L179" i="8" s="1"/>
  <c r="C180" i="8"/>
  <c r="D180" i="8"/>
  <c r="F180" i="8"/>
  <c r="G180" i="8"/>
  <c r="K180" i="8"/>
  <c r="L180" i="8" s="1"/>
  <c r="C181" i="8"/>
  <c r="D181" i="8"/>
  <c r="F181" i="8"/>
  <c r="G181" i="8"/>
  <c r="K181" i="8"/>
  <c r="L181" i="8" s="1"/>
  <c r="C182" i="8"/>
  <c r="D182" i="8"/>
  <c r="F182" i="8"/>
  <c r="G182" i="8"/>
  <c r="K182" i="8"/>
  <c r="L182" i="8" s="1"/>
  <c r="C183" i="8"/>
  <c r="D183" i="8"/>
  <c r="F183" i="8"/>
  <c r="G183" i="8"/>
  <c r="K183" i="8"/>
  <c r="L183" i="8" s="1"/>
  <c r="C184" i="8"/>
  <c r="D184" i="8"/>
  <c r="F184" i="8"/>
  <c r="G184" i="8"/>
  <c r="K184" i="8"/>
  <c r="L184" i="8" s="1"/>
  <c r="C185" i="8"/>
  <c r="D185" i="8"/>
  <c r="F185" i="8"/>
  <c r="G185" i="8"/>
  <c r="K185" i="8"/>
  <c r="L185" i="8" s="1"/>
  <c r="C186" i="8"/>
  <c r="D186" i="8"/>
  <c r="F186" i="8"/>
  <c r="G186" i="8"/>
  <c r="K186" i="8"/>
  <c r="L186" i="8" s="1"/>
  <c r="C187" i="8"/>
  <c r="D187" i="8"/>
  <c r="F187" i="8"/>
  <c r="G187" i="8"/>
  <c r="K187" i="8"/>
  <c r="L187" i="8" s="1"/>
  <c r="C188" i="8"/>
  <c r="D188" i="8"/>
  <c r="F188" i="8"/>
  <c r="G188" i="8"/>
  <c r="K188" i="8"/>
  <c r="L188" i="8" s="1"/>
  <c r="C189" i="8"/>
  <c r="D189" i="8"/>
  <c r="F189" i="8"/>
  <c r="G189" i="8"/>
  <c r="K189" i="8"/>
  <c r="L189" i="8" s="1"/>
  <c r="C190" i="8"/>
  <c r="D190" i="8"/>
  <c r="F190" i="8"/>
  <c r="G190" i="8"/>
  <c r="K190" i="8"/>
  <c r="L190" i="8" s="1"/>
  <c r="C191" i="8"/>
  <c r="D191" i="8"/>
  <c r="F191" i="8"/>
  <c r="G191" i="8"/>
  <c r="K191" i="8"/>
  <c r="L191" i="8" s="1"/>
  <c r="C192" i="8"/>
  <c r="D192" i="8"/>
  <c r="F192" i="8"/>
  <c r="G192" i="8"/>
  <c r="K192" i="8"/>
  <c r="L192" i="8" s="1"/>
  <c r="C193" i="8"/>
  <c r="D193" i="8"/>
  <c r="F193" i="8"/>
  <c r="G193" i="8"/>
  <c r="K193" i="8"/>
  <c r="L193" i="8" s="1"/>
  <c r="C194" i="8"/>
  <c r="D194" i="8"/>
  <c r="F194" i="8"/>
  <c r="G194" i="8"/>
  <c r="K194" i="8"/>
  <c r="L194" i="8" s="1"/>
  <c r="C195" i="8"/>
  <c r="D195" i="8"/>
  <c r="F195" i="8"/>
  <c r="G195" i="8"/>
  <c r="K195" i="8"/>
  <c r="L195" i="8" s="1"/>
  <c r="C196" i="8"/>
  <c r="D196" i="8"/>
  <c r="F196" i="8"/>
  <c r="G196" i="8"/>
  <c r="K196" i="8"/>
  <c r="L196" i="8" s="1"/>
  <c r="C197" i="8"/>
  <c r="D197" i="8"/>
  <c r="F197" i="8"/>
  <c r="G197" i="8"/>
  <c r="K197" i="8"/>
  <c r="L197" i="8" s="1"/>
  <c r="C198" i="8"/>
  <c r="D198" i="8"/>
  <c r="F198" i="8"/>
  <c r="G198" i="8"/>
  <c r="K198" i="8"/>
  <c r="L198" i="8" s="1"/>
  <c r="C199" i="8"/>
  <c r="D199" i="8"/>
  <c r="F199" i="8"/>
  <c r="G199" i="8"/>
  <c r="K199" i="8"/>
  <c r="L199" i="8" s="1"/>
  <c r="C200" i="8"/>
  <c r="D200" i="8"/>
  <c r="F200" i="8"/>
  <c r="G200" i="8"/>
  <c r="K200" i="8"/>
  <c r="L200" i="8" s="1"/>
  <c r="C201" i="8"/>
  <c r="D201" i="8"/>
  <c r="F201" i="8"/>
  <c r="G201" i="8"/>
  <c r="K201" i="8"/>
  <c r="L201" i="8" s="1"/>
  <c r="C202" i="8"/>
  <c r="D202" i="8"/>
  <c r="F202" i="8"/>
  <c r="G202" i="8"/>
  <c r="K202" i="8"/>
  <c r="L202" i="8" s="1"/>
  <c r="C203" i="8"/>
  <c r="D203" i="8"/>
  <c r="F203" i="8"/>
  <c r="G203" i="8"/>
  <c r="K203" i="8"/>
  <c r="L203" i="8" s="1"/>
  <c r="C204" i="8"/>
  <c r="D204" i="8"/>
  <c r="F204" i="8"/>
  <c r="G204" i="8"/>
  <c r="K204" i="8"/>
  <c r="L204" i="8" s="1"/>
  <c r="C205" i="8"/>
  <c r="D205" i="8"/>
  <c r="F205" i="8"/>
  <c r="G205" i="8"/>
  <c r="K205" i="8"/>
  <c r="L205" i="8" s="1"/>
  <c r="C206" i="8"/>
  <c r="D206" i="8"/>
  <c r="F206" i="8"/>
  <c r="G206" i="8"/>
  <c r="K206" i="8"/>
  <c r="L206" i="8" s="1"/>
  <c r="C207" i="8"/>
  <c r="D207" i="8"/>
  <c r="F207" i="8"/>
  <c r="G207" i="8"/>
  <c r="K207" i="8"/>
  <c r="L207" i="8" s="1"/>
  <c r="C208" i="8"/>
  <c r="D208" i="8"/>
  <c r="F208" i="8"/>
  <c r="G208" i="8"/>
  <c r="K208" i="8"/>
  <c r="L208" i="8" s="1"/>
  <c r="C209" i="8"/>
  <c r="D209" i="8"/>
  <c r="F209" i="8"/>
  <c r="G209" i="8"/>
  <c r="K209" i="8"/>
  <c r="L209" i="8" s="1"/>
  <c r="C210" i="8"/>
  <c r="D210" i="8"/>
  <c r="F210" i="8"/>
  <c r="G210" i="8"/>
  <c r="K210" i="8"/>
  <c r="L210" i="8" s="1"/>
  <c r="C211" i="8"/>
  <c r="D211" i="8"/>
  <c r="F211" i="8"/>
  <c r="G211" i="8"/>
  <c r="K211" i="8"/>
  <c r="L211" i="8" s="1"/>
  <c r="C212" i="8"/>
  <c r="D212" i="8"/>
  <c r="F212" i="8"/>
  <c r="G212" i="8"/>
  <c r="K212" i="8"/>
  <c r="L212" i="8" s="1"/>
  <c r="C213" i="8"/>
  <c r="D213" i="8"/>
  <c r="F213" i="8"/>
  <c r="G213" i="8"/>
  <c r="K213" i="8"/>
  <c r="L213" i="8" s="1"/>
  <c r="C214" i="8"/>
  <c r="D214" i="8"/>
  <c r="F214" i="8"/>
  <c r="G214" i="8"/>
  <c r="K214" i="8"/>
  <c r="L214" i="8" s="1"/>
  <c r="C215" i="8"/>
  <c r="D215" i="8"/>
  <c r="F215" i="8"/>
  <c r="G215" i="8"/>
  <c r="K215" i="8"/>
  <c r="L215" i="8" s="1"/>
  <c r="C216" i="8"/>
  <c r="D216" i="8"/>
  <c r="F216" i="8"/>
  <c r="G216" i="8"/>
  <c r="K216" i="8"/>
  <c r="L216" i="8" s="1"/>
  <c r="C217" i="8"/>
  <c r="D217" i="8"/>
  <c r="F217" i="8"/>
  <c r="G217" i="8"/>
  <c r="K217" i="8"/>
  <c r="L217" i="8" s="1"/>
  <c r="C218" i="8"/>
  <c r="D218" i="8"/>
  <c r="F218" i="8"/>
  <c r="G218" i="8"/>
  <c r="K218" i="8"/>
  <c r="L218" i="8" s="1"/>
  <c r="C219" i="8"/>
  <c r="D219" i="8"/>
  <c r="F219" i="8"/>
  <c r="G219" i="8"/>
  <c r="K219" i="8"/>
  <c r="L219" i="8" s="1"/>
  <c r="C220" i="8"/>
  <c r="D220" i="8"/>
  <c r="F220" i="8"/>
  <c r="G220" i="8"/>
  <c r="K220" i="8"/>
  <c r="L220" i="8" s="1"/>
  <c r="C221" i="8"/>
  <c r="D221" i="8"/>
  <c r="F221" i="8"/>
  <c r="G221" i="8"/>
  <c r="K221" i="8"/>
  <c r="L221" i="8" s="1"/>
  <c r="C222" i="8"/>
  <c r="D222" i="8"/>
  <c r="F222" i="8"/>
  <c r="G222" i="8"/>
  <c r="K222" i="8"/>
  <c r="L222" i="8" s="1"/>
  <c r="C223" i="8"/>
  <c r="D223" i="8"/>
  <c r="F223" i="8"/>
  <c r="G223" i="8"/>
  <c r="K223" i="8"/>
  <c r="L223" i="8" s="1"/>
  <c r="C224" i="8"/>
  <c r="D224" i="8"/>
  <c r="F224" i="8"/>
  <c r="G224" i="8"/>
  <c r="K224" i="8"/>
  <c r="L224" i="8" s="1"/>
  <c r="C225" i="8"/>
  <c r="D225" i="8"/>
  <c r="F225" i="8"/>
  <c r="G225" i="8"/>
  <c r="K225" i="8"/>
  <c r="L225" i="8" s="1"/>
  <c r="C226" i="8"/>
  <c r="D226" i="8"/>
  <c r="F226" i="8"/>
  <c r="G226" i="8"/>
  <c r="K226" i="8"/>
  <c r="L226" i="8" s="1"/>
  <c r="C227" i="8"/>
  <c r="D227" i="8"/>
  <c r="F227" i="8"/>
  <c r="G227" i="8"/>
  <c r="K227" i="8"/>
  <c r="L227" i="8" s="1"/>
  <c r="C228" i="8"/>
  <c r="D228" i="8"/>
  <c r="F228" i="8"/>
  <c r="G228" i="8"/>
  <c r="K228" i="8"/>
  <c r="L228" i="8" s="1"/>
  <c r="C229" i="8"/>
  <c r="D229" i="8"/>
  <c r="F229" i="8"/>
  <c r="G229" i="8"/>
  <c r="K229" i="8"/>
  <c r="L229" i="8" s="1"/>
  <c r="C230" i="8"/>
  <c r="D230" i="8"/>
  <c r="F230" i="8"/>
  <c r="G230" i="8"/>
  <c r="K230" i="8"/>
  <c r="L230" i="8" s="1"/>
  <c r="C231" i="8"/>
  <c r="D231" i="8"/>
  <c r="F231" i="8"/>
  <c r="G231" i="8"/>
  <c r="K231" i="8"/>
  <c r="L231" i="8" s="1"/>
  <c r="C232" i="8"/>
  <c r="D232" i="8"/>
  <c r="F232" i="8"/>
  <c r="G232" i="8"/>
  <c r="K232" i="8"/>
  <c r="L232" i="8" s="1"/>
  <c r="C233" i="8"/>
  <c r="D233" i="8"/>
  <c r="F233" i="8"/>
  <c r="G233" i="8"/>
  <c r="K233" i="8"/>
  <c r="L233" i="8" s="1"/>
  <c r="C234" i="8"/>
  <c r="D234" i="8"/>
  <c r="F234" i="8"/>
  <c r="G234" i="8"/>
  <c r="K234" i="8"/>
  <c r="L234" i="8" s="1"/>
  <c r="C235" i="8"/>
  <c r="D235" i="8"/>
  <c r="F235" i="8"/>
  <c r="G235" i="8"/>
  <c r="K235" i="8"/>
  <c r="L235" i="8" s="1"/>
  <c r="C236" i="8"/>
  <c r="D236" i="8"/>
  <c r="F236" i="8"/>
  <c r="G236" i="8"/>
  <c r="K236" i="8"/>
  <c r="L236" i="8" s="1"/>
  <c r="C237" i="8"/>
  <c r="D237" i="8"/>
  <c r="F237" i="8"/>
  <c r="G237" i="8"/>
  <c r="K237" i="8"/>
  <c r="L237" i="8" s="1"/>
  <c r="C238" i="8"/>
  <c r="D238" i="8"/>
  <c r="F238" i="8"/>
  <c r="G238" i="8"/>
  <c r="K238" i="8"/>
  <c r="L238" i="8" s="1"/>
  <c r="C239" i="8"/>
  <c r="D239" i="8"/>
  <c r="F239" i="8"/>
  <c r="G239" i="8"/>
  <c r="K239" i="8"/>
  <c r="L239" i="8" s="1"/>
  <c r="C240" i="8"/>
  <c r="D240" i="8"/>
  <c r="F240" i="8"/>
  <c r="G240" i="8"/>
  <c r="K240" i="8"/>
  <c r="L240" i="8" s="1"/>
  <c r="C241" i="8"/>
  <c r="D241" i="8"/>
  <c r="F241" i="8"/>
  <c r="G241" i="8"/>
  <c r="K241" i="8"/>
  <c r="L241" i="8" s="1"/>
  <c r="C242" i="8"/>
  <c r="D242" i="8"/>
  <c r="F242" i="8"/>
  <c r="G242" i="8"/>
  <c r="K242" i="8"/>
  <c r="L242" i="8" s="1"/>
  <c r="C243" i="8"/>
  <c r="D243" i="8"/>
  <c r="F243" i="8"/>
  <c r="G243" i="8"/>
  <c r="K243" i="8"/>
  <c r="L243" i="8" s="1"/>
  <c r="C244" i="8"/>
  <c r="D244" i="8"/>
  <c r="F244" i="8"/>
  <c r="G244" i="8"/>
  <c r="K244" i="8"/>
  <c r="L244" i="8" s="1"/>
  <c r="C245" i="8"/>
  <c r="D245" i="8"/>
  <c r="F245" i="8"/>
  <c r="G245" i="8"/>
  <c r="K245" i="8"/>
  <c r="L245" i="8" s="1"/>
  <c r="C246" i="8"/>
  <c r="D246" i="8"/>
  <c r="F246" i="8"/>
  <c r="G246" i="8"/>
  <c r="K246" i="8"/>
  <c r="L246" i="8" s="1"/>
  <c r="C247" i="8"/>
  <c r="D247" i="8"/>
  <c r="F247" i="8"/>
  <c r="G247" i="8"/>
  <c r="K247" i="8"/>
  <c r="L247" i="8" s="1"/>
  <c r="C248" i="8"/>
  <c r="D248" i="8"/>
  <c r="F248" i="8"/>
  <c r="G248" i="8"/>
  <c r="K248" i="8"/>
  <c r="L248" i="8" s="1"/>
  <c r="C249" i="8"/>
  <c r="D249" i="8"/>
  <c r="F249" i="8"/>
  <c r="G249" i="8"/>
  <c r="K249" i="8"/>
  <c r="L249" i="8" s="1"/>
  <c r="C250" i="8"/>
  <c r="D250" i="8"/>
  <c r="F250" i="8"/>
  <c r="G250" i="8"/>
  <c r="K250" i="8"/>
  <c r="L250" i="8" s="1"/>
  <c r="C251" i="8"/>
  <c r="D251" i="8"/>
  <c r="F251" i="8"/>
  <c r="G251" i="8"/>
  <c r="K251" i="8"/>
  <c r="L251" i="8" s="1"/>
  <c r="C252" i="8"/>
  <c r="D252" i="8"/>
  <c r="F252" i="8"/>
  <c r="G252" i="8"/>
  <c r="K252" i="8"/>
  <c r="L252" i="8" s="1"/>
  <c r="C253" i="8"/>
  <c r="D253" i="8"/>
  <c r="F253" i="8"/>
  <c r="G253" i="8"/>
  <c r="K253" i="8"/>
  <c r="L253" i="8" s="1"/>
  <c r="C254" i="8"/>
  <c r="D254" i="8"/>
  <c r="F254" i="8"/>
  <c r="G254" i="8"/>
  <c r="K254" i="8"/>
  <c r="L254" i="8" s="1"/>
  <c r="C255" i="8"/>
  <c r="D255" i="8"/>
  <c r="F255" i="8"/>
  <c r="G255" i="8"/>
  <c r="K255" i="8"/>
  <c r="L255" i="8" s="1"/>
  <c r="C256" i="8"/>
  <c r="D256" i="8"/>
  <c r="F256" i="8"/>
  <c r="G256" i="8"/>
  <c r="K256" i="8"/>
  <c r="L256" i="8" s="1"/>
  <c r="C257" i="8"/>
  <c r="D257" i="8"/>
  <c r="F257" i="8"/>
  <c r="G257" i="8"/>
  <c r="K257" i="8"/>
  <c r="L257" i="8" s="1"/>
  <c r="C258" i="8"/>
  <c r="D258" i="8"/>
  <c r="F258" i="8"/>
  <c r="G258" i="8"/>
  <c r="K258" i="8"/>
  <c r="L258" i="8" s="1"/>
  <c r="C259" i="8"/>
  <c r="D259" i="8"/>
  <c r="F259" i="8"/>
  <c r="G259" i="8"/>
  <c r="K259" i="8"/>
  <c r="L259" i="8" s="1"/>
  <c r="C260" i="8"/>
  <c r="D260" i="8"/>
  <c r="F260" i="8"/>
  <c r="G260" i="8"/>
  <c r="K260" i="8"/>
  <c r="L260" i="8" s="1"/>
  <c r="C261" i="8"/>
  <c r="D261" i="8"/>
  <c r="F261" i="8"/>
  <c r="G261" i="8"/>
  <c r="K261" i="8"/>
  <c r="L261" i="8" s="1"/>
  <c r="C262" i="8"/>
  <c r="D262" i="8"/>
  <c r="F262" i="8"/>
  <c r="G262" i="8"/>
  <c r="K262" i="8"/>
  <c r="L262" i="8" s="1"/>
  <c r="C263" i="8"/>
  <c r="D263" i="8"/>
  <c r="F263" i="8"/>
  <c r="G263" i="8"/>
  <c r="K263" i="8"/>
  <c r="L263" i="8" s="1"/>
  <c r="C264" i="8"/>
  <c r="D264" i="8"/>
  <c r="F264" i="8"/>
  <c r="G264" i="8"/>
  <c r="K264" i="8"/>
  <c r="L264" i="8" s="1"/>
  <c r="C265" i="8"/>
  <c r="D265" i="8"/>
  <c r="F265" i="8"/>
  <c r="G265" i="8"/>
  <c r="K265" i="8"/>
  <c r="L265" i="8" s="1"/>
  <c r="C266" i="8"/>
  <c r="D266" i="8"/>
  <c r="F266" i="8"/>
  <c r="G266" i="8"/>
  <c r="K266" i="8"/>
  <c r="L266" i="8" s="1"/>
  <c r="C267" i="8"/>
  <c r="D267" i="8"/>
  <c r="F267" i="8"/>
  <c r="G267" i="8"/>
  <c r="K267" i="8"/>
  <c r="L267" i="8" s="1"/>
  <c r="C268" i="8"/>
  <c r="D268" i="8"/>
  <c r="F268" i="8"/>
  <c r="G268" i="8"/>
  <c r="K268" i="8"/>
  <c r="L268" i="8" s="1"/>
  <c r="C269" i="8"/>
  <c r="D269" i="8"/>
  <c r="F269" i="8"/>
  <c r="G269" i="8"/>
  <c r="K269" i="8"/>
  <c r="L269" i="8" s="1"/>
  <c r="C270" i="8"/>
  <c r="D270" i="8"/>
  <c r="F270" i="8"/>
  <c r="G270" i="8"/>
  <c r="K270" i="8"/>
  <c r="L270" i="8" s="1"/>
  <c r="C271" i="8"/>
  <c r="D271" i="8"/>
  <c r="F271" i="8"/>
  <c r="G271" i="8"/>
  <c r="K271" i="8"/>
  <c r="L271" i="8" s="1"/>
  <c r="C272" i="8"/>
  <c r="D272" i="8"/>
  <c r="F272" i="8"/>
  <c r="G272" i="8"/>
  <c r="K272" i="8"/>
  <c r="L272" i="8" s="1"/>
  <c r="C273" i="8"/>
  <c r="D273" i="8"/>
  <c r="F273" i="8"/>
  <c r="G273" i="8"/>
  <c r="K273" i="8"/>
  <c r="L273" i="8" s="1"/>
  <c r="C274" i="8"/>
  <c r="D274" i="8"/>
  <c r="F274" i="8"/>
  <c r="G274" i="8"/>
  <c r="K274" i="8"/>
  <c r="L274" i="8" s="1"/>
  <c r="C275" i="8"/>
  <c r="D275" i="8"/>
  <c r="F275" i="8"/>
  <c r="G275" i="8"/>
  <c r="K275" i="8"/>
  <c r="L275" i="8" s="1"/>
  <c r="C276" i="8"/>
  <c r="D276" i="8"/>
  <c r="F276" i="8"/>
  <c r="G276" i="8"/>
  <c r="K276" i="8"/>
  <c r="L276" i="8" s="1"/>
  <c r="C277" i="8"/>
  <c r="D277" i="8"/>
  <c r="F277" i="8"/>
  <c r="G277" i="8"/>
  <c r="K277" i="8"/>
  <c r="L277" i="8" s="1"/>
  <c r="C278" i="8"/>
  <c r="D278" i="8"/>
  <c r="F278" i="8"/>
  <c r="G278" i="8"/>
  <c r="K278" i="8"/>
  <c r="L278" i="8" s="1"/>
  <c r="C279" i="8"/>
  <c r="D279" i="8"/>
  <c r="F279" i="8"/>
  <c r="G279" i="8"/>
  <c r="K279" i="8"/>
  <c r="L279" i="8" s="1"/>
  <c r="C280" i="8"/>
  <c r="D280" i="8"/>
  <c r="F280" i="8"/>
  <c r="G280" i="8"/>
  <c r="K280" i="8"/>
  <c r="L280" i="8" s="1"/>
  <c r="C281" i="8"/>
  <c r="D281" i="8"/>
  <c r="F281" i="8"/>
  <c r="G281" i="8"/>
  <c r="K281" i="8"/>
  <c r="L281" i="8" s="1"/>
  <c r="C282" i="8"/>
  <c r="D282" i="8"/>
  <c r="F282" i="8"/>
  <c r="G282" i="8"/>
  <c r="K282" i="8"/>
  <c r="L282" i="8" s="1"/>
  <c r="C283" i="8"/>
  <c r="D283" i="8"/>
  <c r="F283" i="8"/>
  <c r="G283" i="8"/>
  <c r="K283" i="8"/>
  <c r="L283" i="8" s="1"/>
  <c r="C284" i="8"/>
  <c r="D284" i="8"/>
  <c r="F284" i="8"/>
  <c r="G284" i="8"/>
  <c r="K284" i="8"/>
  <c r="L284" i="8" s="1"/>
  <c r="C285" i="8"/>
  <c r="D285" i="8"/>
  <c r="F285" i="8"/>
  <c r="G285" i="8"/>
  <c r="K285" i="8"/>
  <c r="L285" i="8" s="1"/>
  <c r="C286" i="8"/>
  <c r="D286" i="8"/>
  <c r="F286" i="8"/>
  <c r="G286" i="8"/>
  <c r="K286" i="8"/>
  <c r="L286" i="8" s="1"/>
  <c r="C287" i="8"/>
  <c r="D287" i="8"/>
  <c r="F287" i="8"/>
  <c r="G287" i="8"/>
  <c r="K287" i="8"/>
  <c r="L287" i="8" s="1"/>
  <c r="C288" i="8"/>
  <c r="D288" i="8"/>
  <c r="F288" i="8"/>
  <c r="G288" i="8"/>
  <c r="K288" i="8"/>
  <c r="L288" i="8" s="1"/>
  <c r="C289" i="8"/>
  <c r="D289" i="8"/>
  <c r="F289" i="8"/>
  <c r="G289" i="8"/>
  <c r="K289" i="8"/>
  <c r="L289" i="8" s="1"/>
  <c r="C290" i="8"/>
  <c r="D290" i="8"/>
  <c r="F290" i="8"/>
  <c r="G290" i="8"/>
  <c r="K290" i="8"/>
  <c r="L290" i="8" s="1"/>
  <c r="C291" i="8"/>
  <c r="D291" i="8"/>
  <c r="F291" i="8"/>
  <c r="G291" i="8"/>
  <c r="K291" i="8"/>
  <c r="L291" i="8" s="1"/>
  <c r="C292" i="8"/>
  <c r="D292" i="8"/>
  <c r="F292" i="8"/>
  <c r="G292" i="8"/>
  <c r="K292" i="8"/>
  <c r="L292" i="8" s="1"/>
  <c r="C293" i="8"/>
  <c r="D293" i="8"/>
  <c r="F293" i="8"/>
  <c r="G293" i="8"/>
  <c r="K293" i="8"/>
  <c r="L293" i="8" s="1"/>
  <c r="C294" i="8"/>
  <c r="D294" i="8"/>
  <c r="F294" i="8"/>
  <c r="G294" i="8"/>
  <c r="K294" i="8"/>
  <c r="L294" i="8" s="1"/>
  <c r="C295" i="8"/>
  <c r="D295" i="8"/>
  <c r="F295" i="8"/>
  <c r="G295" i="8"/>
  <c r="K295" i="8"/>
  <c r="L295" i="8" s="1"/>
  <c r="C296" i="8"/>
  <c r="D296" i="8"/>
  <c r="F296" i="8"/>
  <c r="G296" i="8"/>
  <c r="K296" i="8"/>
  <c r="L296" i="8" s="1"/>
  <c r="C297" i="8"/>
  <c r="D297" i="8"/>
  <c r="F297" i="8"/>
  <c r="G297" i="8"/>
  <c r="K297" i="8"/>
  <c r="L297" i="8" s="1"/>
  <c r="C298" i="8"/>
  <c r="D298" i="8"/>
  <c r="F298" i="8"/>
  <c r="G298" i="8"/>
  <c r="K298" i="8"/>
  <c r="L298" i="8" s="1"/>
  <c r="C299" i="8"/>
  <c r="D299" i="8"/>
  <c r="F299" i="8"/>
  <c r="G299" i="8"/>
  <c r="K299" i="8"/>
  <c r="L299" i="8" s="1"/>
  <c r="C300" i="8"/>
  <c r="D300" i="8"/>
  <c r="F300" i="8"/>
  <c r="G300" i="8"/>
  <c r="K300" i="8"/>
  <c r="L300" i="8" s="1"/>
  <c r="C301" i="8"/>
  <c r="D301" i="8"/>
  <c r="F301" i="8"/>
  <c r="G301" i="8"/>
  <c r="K301" i="8"/>
  <c r="L301" i="8" s="1"/>
  <c r="C302" i="8"/>
  <c r="D302" i="8"/>
  <c r="F302" i="8"/>
  <c r="G302" i="8"/>
  <c r="K302" i="8"/>
  <c r="L302" i="8" s="1"/>
  <c r="C303" i="8"/>
  <c r="D303" i="8"/>
  <c r="F303" i="8"/>
  <c r="G303" i="8"/>
  <c r="K303" i="8"/>
  <c r="L303" i="8" s="1"/>
  <c r="C304" i="8"/>
  <c r="D304" i="8"/>
  <c r="F304" i="8"/>
  <c r="G304" i="8"/>
  <c r="K304" i="8"/>
  <c r="L304" i="8" s="1"/>
  <c r="C305" i="8"/>
  <c r="D305" i="8"/>
  <c r="F305" i="8"/>
  <c r="G305" i="8"/>
  <c r="K305" i="8"/>
  <c r="L305" i="8" s="1"/>
  <c r="C306" i="8"/>
  <c r="D306" i="8"/>
  <c r="F306" i="8"/>
  <c r="G306" i="8"/>
  <c r="K306" i="8"/>
  <c r="L306" i="8" s="1"/>
  <c r="C307" i="8"/>
  <c r="D307" i="8"/>
  <c r="F307" i="8"/>
  <c r="G307" i="8"/>
  <c r="K307" i="8"/>
  <c r="L307" i="8" s="1"/>
  <c r="C308" i="8"/>
  <c r="D308" i="8"/>
  <c r="F308" i="8"/>
  <c r="G308" i="8"/>
  <c r="K308" i="8"/>
  <c r="L308" i="8" s="1"/>
  <c r="C309" i="8"/>
  <c r="D309" i="8"/>
  <c r="F309" i="8"/>
  <c r="G309" i="8"/>
  <c r="K309" i="8"/>
  <c r="L309" i="8" s="1"/>
  <c r="C310" i="8"/>
  <c r="D310" i="8"/>
  <c r="F310" i="8"/>
  <c r="G310" i="8"/>
  <c r="K310" i="8"/>
  <c r="L310" i="8" s="1"/>
  <c r="C311" i="8"/>
  <c r="D311" i="8"/>
  <c r="F311" i="8"/>
  <c r="G311" i="8"/>
  <c r="K311" i="8"/>
  <c r="L311" i="8" s="1"/>
  <c r="C312" i="8"/>
  <c r="D312" i="8"/>
  <c r="F312" i="8"/>
  <c r="G312" i="8"/>
  <c r="K312" i="8"/>
  <c r="L312" i="8" s="1"/>
  <c r="C313" i="8"/>
  <c r="D313" i="8"/>
  <c r="F313" i="8"/>
  <c r="G313" i="8"/>
  <c r="K313" i="8"/>
  <c r="L313" i="8" s="1"/>
  <c r="C314" i="8"/>
  <c r="D314" i="8"/>
  <c r="F314" i="8"/>
  <c r="G314" i="8"/>
  <c r="K314" i="8"/>
  <c r="L314" i="8" s="1"/>
  <c r="C315" i="8"/>
  <c r="D315" i="8"/>
  <c r="F315" i="8"/>
  <c r="G315" i="8"/>
  <c r="K315" i="8"/>
  <c r="L315" i="8" s="1"/>
  <c r="C316" i="8"/>
  <c r="D316" i="8"/>
  <c r="F316" i="8"/>
  <c r="G316" i="8"/>
  <c r="K316" i="8"/>
  <c r="L316" i="8" s="1"/>
  <c r="C317" i="8"/>
  <c r="D317" i="8"/>
  <c r="F317" i="8"/>
  <c r="G317" i="8"/>
  <c r="K317" i="8"/>
  <c r="L317" i="8" s="1"/>
  <c r="C318" i="8"/>
  <c r="D318" i="8"/>
  <c r="F318" i="8"/>
  <c r="G318" i="8"/>
  <c r="K318" i="8"/>
  <c r="L318" i="8" s="1"/>
  <c r="C319" i="8"/>
  <c r="D319" i="8"/>
  <c r="F319" i="8"/>
  <c r="G319" i="8"/>
  <c r="K319" i="8"/>
  <c r="L319" i="8" s="1"/>
  <c r="C320" i="8"/>
  <c r="D320" i="8"/>
  <c r="F320" i="8"/>
  <c r="G320" i="8"/>
  <c r="K320" i="8"/>
  <c r="L320" i="8" s="1"/>
  <c r="C321" i="8"/>
  <c r="D321" i="8"/>
  <c r="F321" i="8"/>
  <c r="G321" i="8"/>
  <c r="K321" i="8"/>
  <c r="L321" i="8" s="1"/>
  <c r="C322" i="8"/>
  <c r="D322" i="8"/>
  <c r="F322" i="8"/>
  <c r="G322" i="8"/>
  <c r="K322" i="8"/>
  <c r="L322" i="8" s="1"/>
  <c r="C323" i="8"/>
  <c r="D323" i="8"/>
  <c r="F323" i="8"/>
  <c r="G323" i="8"/>
  <c r="K323" i="8"/>
  <c r="L323" i="8" s="1"/>
  <c r="C324" i="8"/>
  <c r="D324" i="8"/>
  <c r="F324" i="8"/>
  <c r="G324" i="8"/>
  <c r="K324" i="8"/>
  <c r="L324" i="8" s="1"/>
  <c r="C325" i="8"/>
  <c r="D325" i="8"/>
  <c r="F325" i="8"/>
  <c r="G325" i="8"/>
  <c r="K325" i="8"/>
  <c r="L325" i="8" s="1"/>
  <c r="C326" i="8"/>
  <c r="D326" i="8"/>
  <c r="F326" i="8"/>
  <c r="G326" i="8"/>
  <c r="K326" i="8"/>
  <c r="L326" i="8" s="1"/>
  <c r="C327" i="8"/>
  <c r="D327" i="8"/>
  <c r="F327" i="8"/>
  <c r="G327" i="8"/>
  <c r="K327" i="8"/>
  <c r="L327" i="8" s="1"/>
  <c r="C328" i="8"/>
  <c r="D328" i="8"/>
  <c r="F328" i="8"/>
  <c r="G328" i="8"/>
  <c r="K328" i="8"/>
  <c r="L328" i="8" s="1"/>
  <c r="C329" i="8"/>
  <c r="D329" i="8"/>
  <c r="F329" i="8"/>
  <c r="G329" i="8"/>
  <c r="K329" i="8"/>
  <c r="L329" i="8" s="1"/>
  <c r="C330" i="8"/>
  <c r="D330" i="8"/>
  <c r="F330" i="8"/>
  <c r="G330" i="8"/>
  <c r="K330" i="8"/>
  <c r="L330" i="8" s="1"/>
  <c r="C331" i="8"/>
  <c r="D331" i="8"/>
  <c r="F331" i="8"/>
  <c r="G331" i="8"/>
  <c r="K331" i="8"/>
  <c r="L331" i="8" s="1"/>
  <c r="C332" i="8"/>
  <c r="D332" i="8"/>
  <c r="F332" i="8"/>
  <c r="G332" i="8"/>
  <c r="K332" i="8"/>
  <c r="L332" i="8" s="1"/>
  <c r="C333" i="8"/>
  <c r="D333" i="8"/>
  <c r="F333" i="8"/>
  <c r="G333" i="8"/>
  <c r="K333" i="8"/>
  <c r="L333" i="8" s="1"/>
  <c r="C334" i="8"/>
  <c r="D334" i="8"/>
  <c r="F334" i="8"/>
  <c r="G334" i="8"/>
  <c r="K334" i="8"/>
  <c r="L334" i="8" s="1"/>
  <c r="C335" i="8"/>
  <c r="D335" i="8"/>
  <c r="F335" i="8"/>
  <c r="G335" i="8"/>
  <c r="K335" i="8"/>
  <c r="L335" i="8" s="1"/>
  <c r="C336" i="8"/>
  <c r="D336" i="8"/>
  <c r="F336" i="8"/>
  <c r="G336" i="8"/>
  <c r="K336" i="8"/>
  <c r="L336" i="8" s="1"/>
  <c r="C337" i="8"/>
  <c r="D337" i="8"/>
  <c r="F337" i="8"/>
  <c r="G337" i="8"/>
  <c r="K337" i="8"/>
  <c r="L337" i="8"/>
  <c r="C338" i="8"/>
  <c r="D338" i="8"/>
  <c r="F338" i="8"/>
  <c r="G338" i="8"/>
  <c r="K338" i="8"/>
  <c r="L338" i="8"/>
  <c r="C339" i="8"/>
  <c r="D339" i="8"/>
  <c r="F339" i="8"/>
  <c r="G339" i="8"/>
  <c r="K339" i="8"/>
  <c r="L339" i="8"/>
  <c r="C340" i="8"/>
  <c r="D340" i="8"/>
  <c r="F340" i="8"/>
  <c r="G340" i="8"/>
  <c r="K340" i="8"/>
  <c r="L340" i="8" s="1"/>
  <c r="C341" i="8"/>
  <c r="D341" i="8"/>
  <c r="F341" i="8"/>
  <c r="G341" i="8"/>
  <c r="K341" i="8"/>
  <c r="L341" i="8"/>
  <c r="C342" i="8"/>
  <c r="D342" i="8"/>
  <c r="F342" i="8"/>
  <c r="G342" i="8"/>
  <c r="K342" i="8"/>
  <c r="L342" i="8"/>
  <c r="C343" i="8"/>
  <c r="D343" i="8"/>
  <c r="F343" i="8"/>
  <c r="G343" i="8"/>
  <c r="K343" i="8"/>
  <c r="L343" i="8"/>
  <c r="C344" i="8"/>
  <c r="D344" i="8"/>
  <c r="F344" i="8"/>
  <c r="G344" i="8"/>
  <c r="K344" i="8"/>
  <c r="L344" i="8" s="1"/>
  <c r="C345" i="8"/>
  <c r="D345" i="8"/>
  <c r="F345" i="8"/>
  <c r="G345" i="8"/>
  <c r="K345" i="8"/>
  <c r="L345" i="8"/>
  <c r="C346" i="8"/>
  <c r="D346" i="8"/>
  <c r="F346" i="8"/>
  <c r="G346" i="8"/>
  <c r="K346" i="8"/>
  <c r="L346" i="8" s="1"/>
  <c r="C347" i="8"/>
  <c r="D347" i="8"/>
  <c r="F347" i="8"/>
  <c r="G347" i="8"/>
  <c r="K347" i="8"/>
  <c r="L347" i="8"/>
  <c r="C348" i="8"/>
  <c r="D348" i="8"/>
  <c r="F348" i="8"/>
  <c r="G348" i="8"/>
  <c r="K348" i="8"/>
  <c r="L348" i="8" s="1"/>
  <c r="C349" i="8"/>
  <c r="D349" i="8"/>
  <c r="F349" i="8"/>
  <c r="G349" i="8"/>
  <c r="K349" i="8"/>
  <c r="L349" i="8"/>
  <c r="C350" i="8"/>
  <c r="D350" i="8"/>
  <c r="F350" i="8"/>
  <c r="G350" i="8"/>
  <c r="K350" i="8"/>
  <c r="L350" i="8" s="1"/>
  <c r="C351" i="8"/>
  <c r="D351" i="8"/>
  <c r="F351" i="8"/>
  <c r="G351" i="8"/>
  <c r="K351" i="8"/>
  <c r="L351" i="8"/>
  <c r="C352" i="8"/>
  <c r="D352" i="8"/>
  <c r="F352" i="8"/>
  <c r="G352" i="8"/>
  <c r="K352" i="8"/>
  <c r="L352" i="8" s="1"/>
  <c r="C353" i="8"/>
  <c r="D353" i="8"/>
  <c r="F353" i="8"/>
  <c r="G353" i="8"/>
  <c r="K353" i="8"/>
  <c r="L353" i="8" s="1"/>
  <c r="C354" i="8"/>
  <c r="D354" i="8"/>
  <c r="F354" i="8"/>
  <c r="G354" i="8"/>
  <c r="K354" i="8"/>
  <c r="L354" i="8" s="1"/>
  <c r="C355" i="8"/>
  <c r="D355" i="8"/>
  <c r="F355" i="8"/>
  <c r="G355" i="8"/>
  <c r="K355" i="8"/>
  <c r="L355" i="8" s="1"/>
  <c r="C356" i="8"/>
  <c r="D356" i="8"/>
  <c r="F356" i="8"/>
  <c r="G356" i="8"/>
  <c r="K356" i="8"/>
  <c r="L356" i="8" s="1"/>
  <c r="C357" i="8"/>
  <c r="D357" i="8"/>
  <c r="F357" i="8"/>
  <c r="G357" i="8"/>
  <c r="K357" i="8"/>
  <c r="L357" i="8" s="1"/>
  <c r="C358" i="8"/>
  <c r="D358" i="8"/>
  <c r="F358" i="8"/>
  <c r="G358" i="8"/>
  <c r="K358" i="8"/>
  <c r="L358" i="8" s="1"/>
  <c r="C359" i="8"/>
  <c r="D359" i="8"/>
  <c r="F359" i="8"/>
  <c r="G359" i="8"/>
  <c r="K359" i="8"/>
  <c r="L359" i="8" s="1"/>
  <c r="C360" i="8"/>
  <c r="D360" i="8"/>
  <c r="F360" i="8"/>
  <c r="G360" i="8"/>
  <c r="K360" i="8"/>
  <c r="L360" i="8" s="1"/>
  <c r="C361" i="8"/>
  <c r="D361" i="8"/>
  <c r="F361" i="8"/>
  <c r="G361" i="8"/>
  <c r="K361" i="8"/>
  <c r="L361" i="8" s="1"/>
  <c r="C362" i="8"/>
  <c r="D362" i="8"/>
  <c r="F362" i="8"/>
  <c r="G362" i="8"/>
  <c r="K362" i="8"/>
  <c r="L362" i="8" s="1"/>
  <c r="C363" i="8"/>
  <c r="D363" i="8"/>
  <c r="F363" i="8"/>
  <c r="G363" i="8"/>
  <c r="K363" i="8"/>
  <c r="L363" i="8" s="1"/>
  <c r="C364" i="8"/>
  <c r="D364" i="8"/>
  <c r="F364" i="8"/>
  <c r="G364" i="8"/>
  <c r="K364" i="8"/>
  <c r="L364" i="8" s="1"/>
  <c r="C365" i="8"/>
  <c r="D365" i="8"/>
  <c r="F365" i="8"/>
  <c r="G365" i="8"/>
  <c r="K365" i="8"/>
  <c r="L365" i="8" s="1"/>
  <c r="C366" i="8"/>
  <c r="D366" i="8"/>
  <c r="F366" i="8"/>
  <c r="G366" i="8"/>
  <c r="K366" i="8"/>
  <c r="L366" i="8" s="1"/>
  <c r="C367" i="8"/>
  <c r="D367" i="8"/>
  <c r="F367" i="8"/>
  <c r="G367" i="8"/>
  <c r="K367" i="8"/>
  <c r="L367" i="8" s="1"/>
  <c r="C368" i="8"/>
  <c r="D368" i="8"/>
  <c r="F368" i="8"/>
  <c r="G368" i="8"/>
  <c r="K368" i="8"/>
  <c r="L368" i="8" s="1"/>
  <c r="C369" i="8"/>
  <c r="D369" i="8"/>
  <c r="F369" i="8"/>
  <c r="G369" i="8"/>
  <c r="K369" i="8"/>
  <c r="L369" i="8" s="1"/>
  <c r="C370" i="8"/>
  <c r="D370" i="8"/>
  <c r="F370" i="8"/>
  <c r="G370" i="8"/>
  <c r="K370" i="8"/>
  <c r="L370" i="8" s="1"/>
  <c r="C371" i="8"/>
  <c r="D371" i="8"/>
  <c r="F371" i="8"/>
  <c r="G371" i="8"/>
  <c r="K371" i="8"/>
  <c r="L371" i="8" s="1"/>
  <c r="C372" i="8"/>
  <c r="D372" i="8"/>
  <c r="F372" i="8"/>
  <c r="G372" i="8"/>
  <c r="K372" i="8"/>
  <c r="L372" i="8" s="1"/>
  <c r="C373" i="8"/>
  <c r="D373" i="8"/>
  <c r="F373" i="8"/>
  <c r="G373" i="8"/>
  <c r="K373" i="8"/>
  <c r="L373" i="8" s="1"/>
  <c r="C374" i="8"/>
  <c r="D374" i="8"/>
  <c r="F374" i="8"/>
  <c r="G374" i="8"/>
  <c r="K374" i="8"/>
  <c r="L374" i="8" s="1"/>
  <c r="C375" i="8"/>
  <c r="D375" i="8"/>
  <c r="F375" i="8"/>
  <c r="G375" i="8"/>
  <c r="K375" i="8"/>
  <c r="L375" i="8" s="1"/>
  <c r="C376" i="8"/>
  <c r="D376" i="8"/>
  <c r="F376" i="8"/>
  <c r="G376" i="8"/>
  <c r="K376" i="8"/>
  <c r="L376" i="8" s="1"/>
  <c r="C377" i="8"/>
  <c r="D377" i="8"/>
  <c r="F377" i="8"/>
  <c r="G377" i="8"/>
  <c r="K377" i="8"/>
  <c r="L377" i="8" s="1"/>
  <c r="C378" i="8"/>
  <c r="D378" i="8"/>
  <c r="F378" i="8"/>
  <c r="G378" i="8"/>
  <c r="K378" i="8"/>
  <c r="L378" i="8" s="1"/>
  <c r="C379" i="8"/>
  <c r="D379" i="8"/>
  <c r="F379" i="8"/>
  <c r="G379" i="8"/>
  <c r="K379" i="8"/>
  <c r="L379" i="8" s="1"/>
  <c r="C380" i="8"/>
  <c r="D380" i="8"/>
  <c r="F380" i="8"/>
  <c r="G380" i="8"/>
  <c r="K380" i="8"/>
  <c r="L380" i="8" s="1"/>
  <c r="C381" i="8"/>
  <c r="D381" i="8"/>
  <c r="F381" i="8"/>
  <c r="G381" i="8"/>
  <c r="K381" i="8"/>
  <c r="L381" i="8" s="1"/>
  <c r="C382" i="8"/>
  <c r="D382" i="8"/>
  <c r="F382" i="8"/>
  <c r="G382" i="8"/>
  <c r="K382" i="8"/>
  <c r="L382" i="8" s="1"/>
  <c r="C383" i="8"/>
  <c r="D383" i="8"/>
  <c r="F383" i="8"/>
  <c r="G383" i="8"/>
  <c r="K383" i="8"/>
  <c r="L383" i="8" s="1"/>
  <c r="C384" i="8"/>
  <c r="D384" i="8"/>
  <c r="F384" i="8"/>
  <c r="G384" i="8"/>
  <c r="K384" i="8"/>
  <c r="L384" i="8" s="1"/>
  <c r="C385" i="8"/>
  <c r="D385" i="8"/>
  <c r="F385" i="8"/>
  <c r="G385" i="8"/>
  <c r="K385" i="8"/>
  <c r="L385" i="8" s="1"/>
  <c r="C386" i="8"/>
  <c r="D386" i="8"/>
  <c r="F386" i="8"/>
  <c r="G386" i="8"/>
  <c r="K386" i="8"/>
  <c r="L386" i="8" s="1"/>
  <c r="C387" i="8"/>
  <c r="D387" i="8"/>
  <c r="F387" i="8"/>
  <c r="G387" i="8"/>
  <c r="K387" i="8"/>
  <c r="L387" i="8" s="1"/>
  <c r="C388" i="8"/>
  <c r="D388" i="8"/>
  <c r="F388" i="8"/>
  <c r="G388" i="8"/>
  <c r="K388" i="8"/>
  <c r="L388" i="8" s="1"/>
  <c r="C389" i="8"/>
  <c r="D389" i="8"/>
  <c r="F389" i="8"/>
  <c r="G389" i="8"/>
  <c r="K389" i="8"/>
  <c r="L389" i="8" s="1"/>
  <c r="C390" i="8"/>
  <c r="D390" i="8"/>
  <c r="F390" i="8"/>
  <c r="G390" i="8"/>
  <c r="K390" i="8"/>
  <c r="L390" i="8" s="1"/>
  <c r="C391" i="8"/>
  <c r="D391" i="8"/>
  <c r="F391" i="8"/>
  <c r="G391" i="8"/>
  <c r="K391" i="8"/>
  <c r="L391" i="8" s="1"/>
  <c r="C392" i="8"/>
  <c r="D392" i="8"/>
  <c r="F392" i="8"/>
  <c r="G392" i="8"/>
  <c r="K392" i="8"/>
  <c r="L392" i="8" s="1"/>
  <c r="C393" i="8"/>
  <c r="D393" i="8"/>
  <c r="F393" i="8"/>
  <c r="G393" i="8"/>
  <c r="K393" i="8"/>
  <c r="L393" i="8" s="1"/>
  <c r="C394" i="8"/>
  <c r="D394" i="8"/>
  <c r="F394" i="8"/>
  <c r="G394" i="8"/>
  <c r="K394" i="8"/>
  <c r="L394" i="8" s="1"/>
  <c r="C395" i="8"/>
  <c r="D395" i="8"/>
  <c r="F395" i="8"/>
  <c r="G395" i="8"/>
  <c r="K395" i="8"/>
  <c r="L395" i="8" s="1"/>
  <c r="C396" i="8"/>
  <c r="D396" i="8"/>
  <c r="F396" i="8"/>
  <c r="G396" i="8"/>
  <c r="K396" i="8"/>
  <c r="L396" i="8" s="1"/>
  <c r="C397" i="8"/>
  <c r="D397" i="8"/>
  <c r="F397" i="8"/>
  <c r="G397" i="8"/>
  <c r="K397" i="8"/>
  <c r="L397" i="8" s="1"/>
  <c r="C398" i="8"/>
  <c r="D398" i="8"/>
  <c r="F398" i="8"/>
  <c r="G398" i="8"/>
  <c r="K398" i="8"/>
  <c r="L398" i="8" s="1"/>
  <c r="C399" i="8"/>
  <c r="D399" i="8"/>
  <c r="F399" i="8"/>
  <c r="G399" i="8"/>
  <c r="K399" i="8"/>
  <c r="L399" i="8" s="1"/>
  <c r="C400" i="8"/>
  <c r="D400" i="8"/>
  <c r="F400" i="8"/>
  <c r="G400" i="8"/>
  <c r="K400" i="8"/>
  <c r="L400" i="8" s="1"/>
  <c r="C401" i="8"/>
  <c r="D401" i="8"/>
  <c r="F401" i="8"/>
  <c r="G401" i="8"/>
  <c r="K401" i="8"/>
  <c r="L401" i="8" s="1"/>
  <c r="C402" i="8"/>
  <c r="D402" i="8"/>
  <c r="F402" i="8"/>
  <c r="G402" i="8"/>
  <c r="K402" i="8"/>
  <c r="L402" i="8" s="1"/>
  <c r="C403" i="8"/>
  <c r="D403" i="8"/>
  <c r="F403" i="8"/>
  <c r="G403" i="8"/>
  <c r="K403" i="8"/>
  <c r="L403" i="8" s="1"/>
  <c r="C404" i="8"/>
  <c r="D404" i="8"/>
  <c r="F404" i="8"/>
  <c r="G404" i="8"/>
  <c r="K404" i="8"/>
  <c r="L404" i="8" s="1"/>
  <c r="C405" i="8"/>
  <c r="D405" i="8"/>
  <c r="F405" i="8"/>
  <c r="G405" i="8"/>
  <c r="K405" i="8"/>
  <c r="L405" i="8" s="1"/>
  <c r="C406" i="8"/>
  <c r="D406" i="8"/>
  <c r="F406" i="8"/>
  <c r="G406" i="8"/>
  <c r="K406" i="8"/>
  <c r="L406" i="8" s="1"/>
  <c r="C407" i="8"/>
  <c r="D407" i="8"/>
  <c r="F407" i="8"/>
  <c r="G407" i="8"/>
  <c r="K407" i="8"/>
  <c r="L407" i="8" s="1"/>
  <c r="C408" i="8"/>
  <c r="D408" i="8"/>
  <c r="F408" i="8"/>
  <c r="G408" i="8"/>
  <c r="K408" i="8"/>
  <c r="L408" i="8" s="1"/>
  <c r="C409" i="8"/>
  <c r="D409" i="8"/>
  <c r="F409" i="8"/>
  <c r="G409" i="8"/>
  <c r="K409" i="8"/>
  <c r="L409" i="8" s="1"/>
  <c r="C410" i="8"/>
  <c r="D410" i="8"/>
  <c r="F410" i="8"/>
  <c r="G410" i="8"/>
  <c r="K410" i="8"/>
  <c r="L410" i="8" s="1"/>
  <c r="C411" i="8"/>
  <c r="D411" i="8"/>
  <c r="F411" i="8"/>
  <c r="G411" i="8"/>
  <c r="K411" i="8"/>
  <c r="L411" i="8" s="1"/>
  <c r="C412" i="8"/>
  <c r="D412" i="8"/>
  <c r="F412" i="8"/>
  <c r="G412" i="8"/>
  <c r="K412" i="8"/>
  <c r="L412" i="8" s="1"/>
  <c r="C413" i="8"/>
  <c r="D413" i="8"/>
  <c r="F413" i="8"/>
  <c r="G413" i="8"/>
  <c r="K413" i="8"/>
  <c r="L413" i="8" s="1"/>
  <c r="C414" i="8"/>
  <c r="D414" i="8"/>
  <c r="F414" i="8"/>
  <c r="G414" i="8"/>
  <c r="K414" i="8"/>
  <c r="L414" i="8" s="1"/>
  <c r="C415" i="8"/>
  <c r="D415" i="8"/>
  <c r="F415" i="8"/>
  <c r="G415" i="8"/>
  <c r="K415" i="8"/>
  <c r="L415" i="8" s="1"/>
  <c r="C416" i="8"/>
  <c r="D416" i="8"/>
  <c r="F416" i="8"/>
  <c r="G416" i="8"/>
  <c r="K416" i="8"/>
  <c r="L416" i="8" s="1"/>
  <c r="C417" i="8"/>
  <c r="D417" i="8"/>
  <c r="F417" i="8"/>
  <c r="G417" i="8"/>
  <c r="K417" i="8"/>
  <c r="L417" i="8" s="1"/>
  <c r="C418" i="8"/>
  <c r="D418" i="8"/>
  <c r="F418" i="8"/>
  <c r="G418" i="8"/>
  <c r="K418" i="8"/>
  <c r="L418" i="8" s="1"/>
  <c r="C419" i="8"/>
  <c r="D419" i="8"/>
  <c r="F419" i="8"/>
  <c r="G419" i="8"/>
  <c r="K419" i="8"/>
  <c r="L419" i="8" s="1"/>
  <c r="C420" i="8"/>
  <c r="D420" i="8"/>
  <c r="F420" i="8"/>
  <c r="G420" i="8"/>
  <c r="K420" i="8"/>
  <c r="L420" i="8" s="1"/>
  <c r="C421" i="8"/>
  <c r="D421" i="8"/>
  <c r="F421" i="8"/>
  <c r="G421" i="8"/>
  <c r="K421" i="8"/>
  <c r="L421" i="8" s="1"/>
  <c r="C422" i="8"/>
  <c r="D422" i="8"/>
  <c r="F422" i="8"/>
  <c r="G422" i="8"/>
  <c r="K422" i="8"/>
  <c r="L422" i="8" s="1"/>
  <c r="C423" i="8"/>
  <c r="D423" i="8"/>
  <c r="F423" i="8"/>
  <c r="G423" i="8"/>
  <c r="K423" i="8"/>
  <c r="L423" i="8" s="1"/>
  <c r="C424" i="8"/>
  <c r="D424" i="8"/>
  <c r="F424" i="8"/>
  <c r="G424" i="8"/>
  <c r="K424" i="8"/>
  <c r="L424" i="8" s="1"/>
  <c r="C425" i="8"/>
  <c r="D425" i="8"/>
  <c r="F425" i="8"/>
  <c r="G425" i="8"/>
  <c r="K425" i="8"/>
  <c r="L425" i="8" s="1"/>
  <c r="C426" i="8"/>
  <c r="D426" i="8"/>
  <c r="F426" i="8"/>
  <c r="G426" i="8"/>
  <c r="K426" i="8"/>
  <c r="L426" i="8" s="1"/>
  <c r="C427" i="8"/>
  <c r="D427" i="8"/>
  <c r="F427" i="8"/>
  <c r="G427" i="8"/>
  <c r="K427" i="8"/>
  <c r="L427" i="8" s="1"/>
  <c r="C428" i="8"/>
  <c r="D428" i="8"/>
  <c r="F428" i="8"/>
  <c r="G428" i="8"/>
  <c r="K428" i="8"/>
  <c r="L428" i="8" s="1"/>
  <c r="C429" i="8"/>
  <c r="D429" i="8"/>
  <c r="F429" i="8"/>
  <c r="G429" i="8"/>
  <c r="K429" i="8"/>
  <c r="L429" i="8" s="1"/>
  <c r="C430" i="8"/>
  <c r="D430" i="8"/>
  <c r="F430" i="8"/>
  <c r="G430" i="8"/>
  <c r="K430" i="8"/>
  <c r="L430" i="8" s="1"/>
  <c r="C431" i="8"/>
  <c r="D431" i="8"/>
  <c r="F431" i="8"/>
  <c r="G431" i="8"/>
  <c r="K431" i="8"/>
  <c r="L431" i="8" s="1"/>
  <c r="C432" i="8"/>
  <c r="D432" i="8"/>
  <c r="F432" i="8"/>
  <c r="G432" i="8"/>
  <c r="K432" i="8"/>
  <c r="L432" i="8" s="1"/>
  <c r="C433" i="8"/>
  <c r="D433" i="8"/>
  <c r="F433" i="8"/>
  <c r="G433" i="8"/>
  <c r="K433" i="8"/>
  <c r="L433" i="8" s="1"/>
  <c r="C434" i="8"/>
  <c r="D434" i="8"/>
  <c r="F434" i="8"/>
  <c r="G434" i="8"/>
  <c r="K434" i="8"/>
  <c r="L434" i="8" s="1"/>
  <c r="C435" i="8"/>
  <c r="D435" i="8"/>
  <c r="F435" i="8"/>
  <c r="G435" i="8"/>
  <c r="K435" i="8"/>
  <c r="L435" i="8" s="1"/>
  <c r="C436" i="8"/>
  <c r="D436" i="8"/>
  <c r="F436" i="8"/>
  <c r="G436" i="8"/>
  <c r="K436" i="8"/>
  <c r="L436" i="8" s="1"/>
  <c r="C437" i="8"/>
  <c r="D437" i="8"/>
  <c r="F437" i="8"/>
  <c r="G437" i="8"/>
  <c r="K437" i="8"/>
  <c r="L437" i="8" s="1"/>
  <c r="C438" i="8"/>
  <c r="D438" i="8"/>
  <c r="F438" i="8"/>
  <c r="G438" i="8"/>
  <c r="K438" i="8"/>
  <c r="L438" i="8" s="1"/>
  <c r="C439" i="8"/>
  <c r="D439" i="8"/>
  <c r="F439" i="8"/>
  <c r="G439" i="8"/>
  <c r="K439" i="8"/>
  <c r="L439" i="8" s="1"/>
  <c r="C440" i="8"/>
  <c r="D440" i="8"/>
  <c r="F440" i="8"/>
  <c r="G440" i="8"/>
  <c r="K440" i="8"/>
  <c r="L440" i="8" s="1"/>
  <c r="C441" i="8"/>
  <c r="D441" i="8"/>
  <c r="F441" i="8"/>
  <c r="G441" i="8"/>
  <c r="K441" i="8"/>
  <c r="L441" i="8" s="1"/>
  <c r="C442" i="8"/>
  <c r="D442" i="8"/>
  <c r="F442" i="8"/>
  <c r="G442" i="8"/>
  <c r="K442" i="8"/>
  <c r="L442" i="8" s="1"/>
  <c r="C443" i="8"/>
  <c r="D443" i="8"/>
  <c r="F443" i="8"/>
  <c r="G443" i="8"/>
  <c r="K443" i="8"/>
  <c r="L443" i="8" s="1"/>
  <c r="C444" i="8"/>
  <c r="D444" i="8"/>
  <c r="F444" i="8"/>
  <c r="G444" i="8"/>
  <c r="K444" i="8"/>
  <c r="L444" i="8" s="1"/>
  <c r="C445" i="8"/>
  <c r="D445" i="8"/>
  <c r="F445" i="8"/>
  <c r="G445" i="8"/>
  <c r="K445" i="8"/>
  <c r="L445" i="8" s="1"/>
  <c r="C446" i="8"/>
  <c r="D446" i="8"/>
  <c r="F446" i="8"/>
  <c r="G446" i="8"/>
  <c r="K446" i="8"/>
  <c r="L446" i="8" s="1"/>
  <c r="C447" i="8"/>
  <c r="D447" i="8"/>
  <c r="F447" i="8"/>
  <c r="G447" i="8"/>
  <c r="K447" i="8"/>
  <c r="L447" i="8" s="1"/>
  <c r="C448" i="8"/>
  <c r="D448" i="8"/>
  <c r="F448" i="8"/>
  <c r="G448" i="8"/>
  <c r="K448" i="8"/>
  <c r="L448" i="8" s="1"/>
  <c r="C449" i="8"/>
  <c r="D449" i="8"/>
  <c r="F449" i="8"/>
  <c r="G449" i="8"/>
  <c r="K449" i="8"/>
  <c r="L449" i="8" s="1"/>
  <c r="C450" i="8"/>
  <c r="D450" i="8"/>
  <c r="F450" i="8"/>
  <c r="G450" i="8"/>
  <c r="K450" i="8"/>
  <c r="L450" i="8" s="1"/>
  <c r="C451" i="8"/>
  <c r="D451" i="8"/>
  <c r="F451" i="8"/>
  <c r="G451" i="8"/>
  <c r="K451" i="8"/>
  <c r="L451" i="8" s="1"/>
  <c r="C452" i="8"/>
  <c r="D452" i="8"/>
  <c r="F452" i="8"/>
  <c r="G452" i="8"/>
  <c r="K452" i="8"/>
  <c r="L452" i="8" s="1"/>
  <c r="C453" i="8"/>
  <c r="D453" i="8"/>
  <c r="F453" i="8"/>
  <c r="G453" i="8"/>
  <c r="K453" i="8"/>
  <c r="L453" i="8" s="1"/>
  <c r="C454" i="8"/>
  <c r="D454" i="8"/>
  <c r="F454" i="8"/>
  <c r="G454" i="8"/>
  <c r="K454" i="8"/>
  <c r="L454" i="8" s="1"/>
  <c r="C455" i="8"/>
  <c r="D455" i="8"/>
  <c r="F455" i="8"/>
  <c r="G455" i="8"/>
  <c r="K455" i="8"/>
  <c r="L455" i="8" s="1"/>
  <c r="C456" i="8"/>
  <c r="D456" i="8"/>
  <c r="F456" i="8"/>
  <c r="G456" i="8"/>
  <c r="K456" i="8"/>
  <c r="L456" i="8" s="1"/>
  <c r="C457" i="8"/>
  <c r="D457" i="8"/>
  <c r="F457" i="8"/>
  <c r="G457" i="8"/>
  <c r="K457" i="8"/>
  <c r="L457" i="8" s="1"/>
  <c r="C458" i="8"/>
  <c r="D458" i="8"/>
  <c r="F458" i="8"/>
  <c r="G458" i="8"/>
  <c r="K458" i="8"/>
  <c r="L458" i="8" s="1"/>
  <c r="C459" i="8"/>
  <c r="D459" i="8"/>
  <c r="F459" i="8"/>
  <c r="G459" i="8"/>
  <c r="K459" i="8"/>
  <c r="L459" i="8" s="1"/>
  <c r="C460" i="8"/>
  <c r="D460" i="8"/>
  <c r="F460" i="8"/>
  <c r="G460" i="8"/>
  <c r="K460" i="8"/>
  <c r="L460" i="8" s="1"/>
  <c r="C461" i="8"/>
  <c r="D461" i="8"/>
  <c r="F461" i="8"/>
  <c r="G461" i="8"/>
  <c r="K461" i="8"/>
  <c r="L461" i="8" s="1"/>
  <c r="C462" i="8"/>
  <c r="D462" i="8"/>
  <c r="F462" i="8"/>
  <c r="G462" i="8"/>
  <c r="K462" i="8"/>
  <c r="L462" i="8" s="1"/>
  <c r="C463" i="8"/>
  <c r="D463" i="8"/>
  <c r="F463" i="8"/>
  <c r="G463" i="8"/>
  <c r="K463" i="8"/>
  <c r="L463" i="8" s="1"/>
  <c r="C464" i="8"/>
  <c r="D464" i="8"/>
  <c r="F464" i="8"/>
  <c r="G464" i="8"/>
  <c r="K464" i="8"/>
  <c r="L464" i="8" s="1"/>
  <c r="C465" i="8"/>
  <c r="D465" i="8"/>
  <c r="F465" i="8"/>
  <c r="G465" i="8"/>
  <c r="K465" i="8"/>
  <c r="L465" i="8" s="1"/>
  <c r="C466" i="8"/>
  <c r="D466" i="8"/>
  <c r="F466" i="8"/>
  <c r="G466" i="8"/>
  <c r="K466" i="8"/>
  <c r="L466" i="8" s="1"/>
  <c r="C467" i="8"/>
  <c r="D467" i="8"/>
  <c r="F467" i="8"/>
  <c r="G467" i="8"/>
  <c r="K467" i="8"/>
  <c r="L467" i="8" s="1"/>
  <c r="C468" i="8"/>
  <c r="D468" i="8"/>
  <c r="F468" i="8"/>
  <c r="G468" i="8"/>
  <c r="K468" i="8"/>
  <c r="L468" i="8" s="1"/>
  <c r="C469" i="8"/>
  <c r="D469" i="8"/>
  <c r="F469" i="8"/>
  <c r="G469" i="8"/>
  <c r="K469" i="8"/>
  <c r="L469" i="8" s="1"/>
  <c r="C470" i="8"/>
  <c r="D470" i="8"/>
  <c r="F470" i="8"/>
  <c r="G470" i="8"/>
  <c r="K470" i="8"/>
  <c r="L470" i="8" s="1"/>
  <c r="C471" i="8"/>
  <c r="D471" i="8"/>
  <c r="F471" i="8"/>
  <c r="G471" i="8"/>
  <c r="K471" i="8"/>
  <c r="L471" i="8" s="1"/>
  <c r="C472" i="8"/>
  <c r="D472" i="8"/>
  <c r="F472" i="8"/>
  <c r="G472" i="8"/>
  <c r="K472" i="8"/>
  <c r="L472" i="8" s="1"/>
  <c r="C473" i="8"/>
  <c r="D473" i="8"/>
  <c r="F473" i="8"/>
  <c r="G473" i="8"/>
  <c r="K473" i="8"/>
  <c r="L473" i="8" s="1"/>
  <c r="C474" i="8"/>
  <c r="D474" i="8"/>
  <c r="F474" i="8"/>
  <c r="G474" i="8"/>
  <c r="K474" i="8"/>
  <c r="L474" i="8" s="1"/>
  <c r="C475" i="8"/>
  <c r="D475" i="8"/>
  <c r="F475" i="8"/>
  <c r="G475" i="8"/>
  <c r="K475" i="8"/>
  <c r="L475" i="8" s="1"/>
  <c r="C476" i="8"/>
  <c r="D476" i="8"/>
  <c r="F476" i="8"/>
  <c r="G476" i="8"/>
  <c r="K476" i="8"/>
  <c r="L476" i="8" s="1"/>
  <c r="C477" i="8"/>
  <c r="D477" i="8"/>
  <c r="F477" i="8"/>
  <c r="G477" i="8"/>
  <c r="K477" i="8"/>
  <c r="L477" i="8" s="1"/>
  <c r="C478" i="8"/>
  <c r="D478" i="8"/>
  <c r="F478" i="8"/>
  <c r="G478" i="8"/>
  <c r="K478" i="8"/>
  <c r="L478" i="8" s="1"/>
  <c r="C479" i="8"/>
  <c r="D479" i="8"/>
  <c r="F479" i="8"/>
  <c r="G479" i="8"/>
  <c r="K479" i="8"/>
  <c r="L479" i="8" s="1"/>
  <c r="C480" i="8"/>
  <c r="D480" i="8"/>
  <c r="F480" i="8"/>
  <c r="G480" i="8"/>
  <c r="K480" i="8"/>
  <c r="L480" i="8" s="1"/>
  <c r="C481" i="8"/>
  <c r="D481" i="8"/>
  <c r="F481" i="8"/>
  <c r="G481" i="8"/>
  <c r="K481" i="8"/>
  <c r="L481" i="8" s="1"/>
  <c r="C482" i="8"/>
  <c r="D482" i="8"/>
  <c r="F482" i="8"/>
  <c r="G482" i="8"/>
  <c r="K482" i="8"/>
  <c r="L482" i="8" s="1"/>
  <c r="C483" i="8"/>
  <c r="D483" i="8"/>
  <c r="F483" i="8"/>
  <c r="G483" i="8"/>
  <c r="K483" i="8"/>
  <c r="L483" i="8" s="1"/>
  <c r="C484" i="8"/>
  <c r="D484" i="8"/>
  <c r="F484" i="8"/>
  <c r="G484" i="8"/>
  <c r="K484" i="8"/>
  <c r="L484" i="8" s="1"/>
  <c r="C485" i="8"/>
  <c r="D485" i="8"/>
  <c r="F485" i="8"/>
  <c r="G485" i="8"/>
  <c r="K485" i="8"/>
  <c r="L485" i="8" s="1"/>
  <c r="C486" i="8"/>
  <c r="D486" i="8"/>
  <c r="F486" i="8"/>
  <c r="G486" i="8"/>
  <c r="K486" i="8"/>
  <c r="L486" i="8" s="1"/>
  <c r="C487" i="8"/>
  <c r="D487" i="8"/>
  <c r="F487" i="8"/>
  <c r="G487" i="8"/>
  <c r="K487" i="8"/>
  <c r="L487" i="8" s="1"/>
  <c r="C488" i="8"/>
  <c r="D488" i="8"/>
  <c r="F488" i="8"/>
  <c r="G488" i="8"/>
  <c r="K488" i="8"/>
  <c r="L488" i="8" s="1"/>
  <c r="C489" i="8"/>
  <c r="D489" i="8"/>
  <c r="F489" i="8"/>
  <c r="G489" i="8"/>
  <c r="K489" i="8"/>
  <c r="L489" i="8" s="1"/>
  <c r="C490" i="8"/>
  <c r="D490" i="8"/>
  <c r="F490" i="8"/>
  <c r="G490" i="8"/>
  <c r="K490" i="8"/>
  <c r="L490" i="8" s="1"/>
  <c r="C491" i="8"/>
  <c r="D491" i="8"/>
  <c r="F491" i="8"/>
  <c r="G491" i="8"/>
  <c r="K491" i="8"/>
  <c r="L491" i="8" s="1"/>
  <c r="C492" i="8"/>
  <c r="D492" i="8"/>
  <c r="F492" i="8"/>
  <c r="G492" i="8"/>
  <c r="K492" i="8"/>
  <c r="L492" i="8" s="1"/>
  <c r="C493" i="8"/>
  <c r="D493" i="8"/>
  <c r="F493" i="8"/>
  <c r="G493" i="8"/>
  <c r="K493" i="8"/>
  <c r="L493" i="8" s="1"/>
  <c r="C494" i="8"/>
  <c r="D494" i="8"/>
  <c r="F494" i="8"/>
  <c r="G494" i="8"/>
  <c r="K494" i="8"/>
  <c r="L494" i="8" s="1"/>
  <c r="C495" i="8"/>
  <c r="D495" i="8"/>
  <c r="F495" i="8"/>
  <c r="G495" i="8"/>
  <c r="K495" i="8"/>
  <c r="L495" i="8" s="1"/>
  <c r="C496" i="8"/>
  <c r="D496" i="8"/>
  <c r="F496" i="8"/>
  <c r="G496" i="8"/>
  <c r="K496" i="8"/>
  <c r="L496" i="8" s="1"/>
  <c r="C497" i="8"/>
  <c r="D497" i="8"/>
  <c r="F497" i="8"/>
  <c r="G497" i="8"/>
  <c r="K497" i="8"/>
  <c r="L497" i="8" s="1"/>
  <c r="C498" i="8"/>
  <c r="D498" i="8"/>
  <c r="F498" i="8"/>
  <c r="G498" i="8"/>
  <c r="K498" i="8"/>
  <c r="L498" i="8" s="1"/>
  <c r="C499" i="8"/>
  <c r="D499" i="8"/>
  <c r="F499" i="8"/>
  <c r="G499" i="8"/>
  <c r="K499" i="8"/>
  <c r="L499" i="8" s="1"/>
  <c r="C500" i="8"/>
  <c r="D500" i="8"/>
  <c r="F500" i="8"/>
  <c r="G500" i="8"/>
  <c r="K500" i="8"/>
  <c r="L500" i="8" s="1"/>
  <c r="C501" i="8"/>
  <c r="D501" i="8"/>
  <c r="F501" i="8"/>
  <c r="G501" i="8"/>
  <c r="K501" i="8"/>
  <c r="L501" i="8" s="1"/>
  <c r="C502" i="8"/>
  <c r="D502" i="8"/>
  <c r="F502" i="8"/>
  <c r="G502" i="8"/>
  <c r="K502" i="8"/>
  <c r="L502" i="8" s="1"/>
  <c r="C503" i="8"/>
  <c r="D503" i="8"/>
  <c r="F503" i="8"/>
  <c r="G503" i="8"/>
  <c r="K503" i="8"/>
  <c r="L503" i="8" s="1"/>
  <c r="C504" i="8"/>
  <c r="D504" i="8"/>
  <c r="F504" i="8"/>
  <c r="G504" i="8"/>
  <c r="K504" i="8"/>
  <c r="L504" i="8" s="1"/>
  <c r="C505" i="8"/>
  <c r="D505" i="8"/>
  <c r="F505" i="8"/>
  <c r="G505" i="8"/>
  <c r="K505" i="8"/>
  <c r="L505" i="8" s="1"/>
  <c r="C506" i="8"/>
  <c r="D506" i="8"/>
  <c r="F506" i="8"/>
  <c r="G506" i="8"/>
  <c r="K506" i="8"/>
  <c r="L506" i="8" s="1"/>
  <c r="C507" i="8"/>
  <c r="D507" i="8"/>
  <c r="F507" i="8"/>
  <c r="G507" i="8"/>
  <c r="K507" i="8"/>
  <c r="L507" i="8" s="1"/>
  <c r="C508" i="8"/>
  <c r="D508" i="8"/>
  <c r="F508" i="8"/>
  <c r="G508" i="8"/>
  <c r="K508" i="8"/>
  <c r="L508" i="8" s="1"/>
  <c r="C509" i="8"/>
  <c r="D509" i="8"/>
  <c r="F509" i="8"/>
  <c r="G509" i="8"/>
  <c r="K509" i="8"/>
  <c r="L509" i="8" s="1"/>
  <c r="C510" i="8"/>
  <c r="D510" i="8"/>
  <c r="F510" i="8"/>
  <c r="G510" i="8"/>
  <c r="K510" i="8"/>
  <c r="L510" i="8" s="1"/>
  <c r="C511" i="8"/>
  <c r="D511" i="8"/>
  <c r="F511" i="8"/>
  <c r="G511" i="8"/>
  <c r="K511" i="8"/>
  <c r="L511" i="8" s="1"/>
  <c r="C512" i="8"/>
  <c r="D512" i="8"/>
  <c r="F512" i="8"/>
  <c r="G512" i="8"/>
  <c r="K512" i="8"/>
  <c r="L512" i="8" s="1"/>
  <c r="C513" i="8"/>
  <c r="D513" i="8"/>
  <c r="F513" i="8"/>
  <c r="G513" i="8"/>
  <c r="K513" i="8"/>
  <c r="L513" i="8" s="1"/>
  <c r="C514" i="8"/>
  <c r="D514" i="8"/>
  <c r="F514" i="8"/>
  <c r="G514" i="8"/>
  <c r="K514" i="8"/>
  <c r="L514" i="8" s="1"/>
  <c r="C515" i="8"/>
  <c r="D515" i="8"/>
  <c r="F515" i="8"/>
  <c r="G515" i="8"/>
  <c r="K515" i="8"/>
  <c r="L515" i="8" s="1"/>
  <c r="C516" i="8"/>
  <c r="D516" i="8"/>
  <c r="F516" i="8"/>
  <c r="G516" i="8"/>
  <c r="K516" i="8"/>
  <c r="L516" i="8" s="1"/>
  <c r="C517" i="8"/>
  <c r="D517" i="8"/>
  <c r="F517" i="8"/>
  <c r="G517" i="8"/>
  <c r="K517" i="8"/>
  <c r="L517" i="8" s="1"/>
  <c r="C518" i="8"/>
  <c r="D518" i="8"/>
  <c r="F518" i="8"/>
  <c r="G518" i="8"/>
  <c r="K518" i="8"/>
  <c r="L518" i="8" s="1"/>
  <c r="C519" i="8"/>
  <c r="D519" i="8"/>
  <c r="F519" i="8"/>
  <c r="G519" i="8"/>
  <c r="K519" i="8"/>
  <c r="L519" i="8" s="1"/>
  <c r="C520" i="8"/>
  <c r="D520" i="8"/>
  <c r="F520" i="8"/>
  <c r="G520" i="8"/>
  <c r="K520" i="8"/>
  <c r="L520" i="8" s="1"/>
  <c r="C521" i="8"/>
  <c r="D521" i="8"/>
  <c r="F521" i="8"/>
  <c r="G521" i="8"/>
  <c r="K521" i="8"/>
  <c r="L521" i="8" s="1"/>
  <c r="C522" i="8"/>
  <c r="D522" i="8"/>
  <c r="F522" i="8"/>
  <c r="G522" i="8"/>
  <c r="K522" i="8"/>
  <c r="L522" i="8" s="1"/>
  <c r="C523" i="8"/>
  <c r="D523" i="8"/>
  <c r="F523" i="8"/>
  <c r="G523" i="8"/>
  <c r="K523" i="8"/>
  <c r="L523" i="8" s="1"/>
  <c r="C524" i="8"/>
  <c r="D524" i="8"/>
  <c r="F524" i="8"/>
  <c r="G524" i="8"/>
  <c r="K524" i="8"/>
  <c r="L524" i="8" s="1"/>
  <c r="C525" i="8"/>
  <c r="D525" i="8"/>
  <c r="F525" i="8"/>
  <c r="G525" i="8"/>
  <c r="K525" i="8"/>
  <c r="L525" i="8" s="1"/>
  <c r="C526" i="8"/>
  <c r="D526" i="8"/>
  <c r="F526" i="8"/>
  <c r="G526" i="8"/>
  <c r="K526" i="8"/>
  <c r="L526" i="8" s="1"/>
  <c r="C527" i="8"/>
  <c r="D527" i="8"/>
  <c r="F527" i="8"/>
  <c r="G527" i="8"/>
  <c r="K527" i="8"/>
  <c r="L527" i="8" s="1"/>
  <c r="C528" i="8"/>
  <c r="D528" i="8"/>
  <c r="F528" i="8"/>
  <c r="G528" i="8"/>
  <c r="K528" i="8"/>
  <c r="L528" i="8" s="1"/>
  <c r="C529" i="8"/>
  <c r="D529" i="8"/>
  <c r="F529" i="8"/>
  <c r="G529" i="8"/>
  <c r="K529" i="8"/>
  <c r="L529" i="8" s="1"/>
  <c r="C530" i="8"/>
  <c r="D530" i="8"/>
  <c r="F530" i="8"/>
  <c r="G530" i="8"/>
  <c r="K530" i="8"/>
  <c r="L530" i="8" s="1"/>
  <c r="C531" i="8"/>
  <c r="D531" i="8"/>
  <c r="F531" i="8"/>
  <c r="G531" i="8"/>
  <c r="K531" i="8"/>
  <c r="L531" i="8" s="1"/>
  <c r="C532" i="8"/>
  <c r="D532" i="8"/>
  <c r="F532" i="8"/>
  <c r="G532" i="8"/>
  <c r="K532" i="8"/>
  <c r="L532" i="8" s="1"/>
  <c r="C533" i="8"/>
  <c r="D533" i="8"/>
  <c r="F533" i="8"/>
  <c r="G533" i="8"/>
  <c r="K533" i="8"/>
  <c r="L533" i="8" s="1"/>
  <c r="C534" i="8"/>
  <c r="D534" i="8"/>
  <c r="F534" i="8"/>
  <c r="G534" i="8"/>
  <c r="K534" i="8"/>
  <c r="L534" i="8" s="1"/>
  <c r="C535" i="8"/>
  <c r="D535" i="8"/>
  <c r="F535" i="8"/>
  <c r="G535" i="8"/>
  <c r="K535" i="8"/>
  <c r="L535" i="8" s="1"/>
  <c r="C536" i="8"/>
  <c r="D536" i="8"/>
  <c r="F536" i="8"/>
  <c r="G536" i="8"/>
  <c r="K536" i="8"/>
  <c r="L536" i="8" s="1"/>
  <c r="C537" i="8"/>
  <c r="D537" i="8"/>
  <c r="F537" i="8"/>
  <c r="G537" i="8"/>
  <c r="K537" i="8"/>
  <c r="L537" i="8" s="1"/>
  <c r="C538" i="8"/>
  <c r="D538" i="8"/>
  <c r="F538" i="8"/>
  <c r="G538" i="8"/>
  <c r="K538" i="8"/>
  <c r="L538" i="8" s="1"/>
  <c r="C539" i="8"/>
  <c r="D539" i="8"/>
  <c r="F539" i="8"/>
  <c r="G539" i="8"/>
  <c r="K539" i="8"/>
  <c r="L539" i="8" s="1"/>
  <c r="C540" i="8"/>
  <c r="D540" i="8"/>
  <c r="F540" i="8"/>
  <c r="G540" i="8"/>
  <c r="K540" i="8"/>
  <c r="L540" i="8" s="1"/>
  <c r="C541" i="8"/>
  <c r="D541" i="8"/>
  <c r="F541" i="8"/>
  <c r="G541" i="8"/>
  <c r="K541" i="8"/>
  <c r="L541" i="8" s="1"/>
  <c r="C542" i="8"/>
  <c r="D542" i="8"/>
  <c r="F542" i="8"/>
  <c r="G542" i="8"/>
  <c r="K542" i="8"/>
  <c r="L542" i="8" s="1"/>
  <c r="C543" i="8"/>
  <c r="D543" i="8"/>
  <c r="F543" i="8"/>
  <c r="G543" i="8"/>
  <c r="K543" i="8"/>
  <c r="L543" i="8" s="1"/>
  <c r="C544" i="8"/>
  <c r="D544" i="8"/>
  <c r="F544" i="8"/>
  <c r="G544" i="8"/>
  <c r="K544" i="8"/>
  <c r="L544" i="8" s="1"/>
  <c r="C545" i="8"/>
  <c r="D545" i="8"/>
  <c r="F545" i="8"/>
  <c r="G545" i="8"/>
  <c r="K545" i="8"/>
  <c r="L545" i="8" s="1"/>
  <c r="C546" i="8"/>
  <c r="D546" i="8"/>
  <c r="F546" i="8"/>
  <c r="G546" i="8"/>
  <c r="K546" i="8"/>
  <c r="L546" i="8" s="1"/>
  <c r="C547" i="8"/>
  <c r="D547" i="8"/>
  <c r="F547" i="8"/>
  <c r="G547" i="8"/>
  <c r="K547" i="8"/>
  <c r="L547" i="8" s="1"/>
  <c r="C548" i="8"/>
  <c r="D548" i="8"/>
  <c r="F548" i="8"/>
  <c r="G548" i="8"/>
  <c r="K548" i="8"/>
  <c r="L548" i="8" s="1"/>
  <c r="C549" i="8"/>
  <c r="D549" i="8"/>
  <c r="F549" i="8"/>
  <c r="G549" i="8"/>
  <c r="K549" i="8"/>
  <c r="L549" i="8" s="1"/>
  <c r="C550" i="8"/>
  <c r="D550" i="8"/>
  <c r="F550" i="8"/>
  <c r="G550" i="8"/>
  <c r="K550" i="8"/>
  <c r="L550" i="8" s="1"/>
  <c r="C551" i="8"/>
  <c r="D551" i="8"/>
  <c r="F551" i="8"/>
  <c r="G551" i="8"/>
  <c r="K551" i="8"/>
  <c r="L551" i="8" s="1"/>
  <c r="C552" i="8"/>
  <c r="D552" i="8"/>
  <c r="F552" i="8"/>
  <c r="G552" i="8"/>
  <c r="K552" i="8"/>
  <c r="L552" i="8" s="1"/>
  <c r="C553" i="8"/>
  <c r="D553" i="8"/>
  <c r="F553" i="8"/>
  <c r="G553" i="8"/>
  <c r="K553" i="8"/>
  <c r="L553" i="8" s="1"/>
  <c r="C554" i="8"/>
  <c r="D554" i="8"/>
  <c r="F554" i="8"/>
  <c r="G554" i="8"/>
  <c r="K554" i="8"/>
  <c r="L554" i="8" s="1"/>
  <c r="C555" i="8"/>
  <c r="D555" i="8"/>
  <c r="F555" i="8"/>
  <c r="G555" i="8"/>
  <c r="K555" i="8"/>
  <c r="L555" i="8" s="1"/>
  <c r="C556" i="8"/>
  <c r="D556" i="8"/>
  <c r="F556" i="8"/>
  <c r="G556" i="8"/>
  <c r="K556" i="8"/>
  <c r="L556" i="8" s="1"/>
  <c r="C557" i="8"/>
  <c r="D557" i="8"/>
  <c r="F557" i="8"/>
  <c r="G557" i="8"/>
  <c r="K557" i="8"/>
  <c r="L557" i="8" s="1"/>
  <c r="C558" i="8"/>
  <c r="D558" i="8"/>
  <c r="F558" i="8"/>
  <c r="G558" i="8"/>
  <c r="K558" i="8"/>
  <c r="L558" i="8" s="1"/>
  <c r="C559" i="8"/>
  <c r="D559" i="8"/>
  <c r="F559" i="8"/>
  <c r="G559" i="8"/>
  <c r="K559" i="8"/>
  <c r="L559" i="8" s="1"/>
  <c r="C560" i="8"/>
  <c r="D560" i="8"/>
  <c r="F560" i="8"/>
  <c r="G560" i="8"/>
  <c r="K560" i="8"/>
  <c r="L560" i="8" s="1"/>
  <c r="C561" i="8"/>
  <c r="D561" i="8"/>
  <c r="F561" i="8"/>
  <c r="G561" i="8"/>
  <c r="K561" i="8"/>
  <c r="L561" i="8" s="1"/>
  <c r="C562" i="8"/>
  <c r="D562" i="8"/>
  <c r="F562" i="8"/>
  <c r="G562" i="8"/>
  <c r="K562" i="8"/>
  <c r="L562" i="8" s="1"/>
  <c r="C563" i="8"/>
  <c r="D563" i="8"/>
  <c r="F563" i="8"/>
  <c r="G563" i="8"/>
  <c r="K563" i="8"/>
  <c r="L563" i="8" s="1"/>
  <c r="C564" i="8"/>
  <c r="D564" i="8"/>
  <c r="F564" i="8"/>
  <c r="G564" i="8"/>
  <c r="K564" i="8"/>
  <c r="L564" i="8" s="1"/>
  <c r="C565" i="8"/>
  <c r="D565" i="8"/>
  <c r="F565" i="8"/>
  <c r="G565" i="8"/>
  <c r="K565" i="8"/>
  <c r="L565" i="8" s="1"/>
  <c r="C566" i="8"/>
  <c r="D566" i="8"/>
  <c r="F566" i="8"/>
  <c r="G566" i="8"/>
  <c r="K566" i="8"/>
  <c r="L566" i="8" s="1"/>
  <c r="C567" i="8"/>
  <c r="D567" i="8"/>
  <c r="F567" i="8"/>
  <c r="G567" i="8"/>
  <c r="K567" i="8"/>
  <c r="L567" i="8" s="1"/>
  <c r="C568" i="8"/>
  <c r="D568" i="8"/>
  <c r="F568" i="8"/>
  <c r="G568" i="8"/>
  <c r="K568" i="8"/>
  <c r="L568" i="8" s="1"/>
  <c r="C569" i="8"/>
  <c r="D569" i="8"/>
  <c r="F569" i="8"/>
  <c r="G569" i="8"/>
  <c r="K569" i="8"/>
  <c r="L569" i="8" s="1"/>
  <c r="C570" i="8"/>
  <c r="D570" i="8"/>
  <c r="F570" i="8"/>
  <c r="G570" i="8"/>
  <c r="K570" i="8"/>
  <c r="L570" i="8" s="1"/>
  <c r="C571" i="8"/>
  <c r="D571" i="8"/>
  <c r="F571" i="8"/>
  <c r="G571" i="8"/>
  <c r="K571" i="8"/>
  <c r="L571" i="8" s="1"/>
  <c r="C572" i="8"/>
  <c r="D572" i="8"/>
  <c r="F572" i="8"/>
  <c r="G572" i="8"/>
  <c r="K572" i="8"/>
  <c r="L572" i="8" s="1"/>
  <c r="C573" i="8"/>
  <c r="D573" i="8"/>
  <c r="F573" i="8"/>
  <c r="G573" i="8"/>
  <c r="K573" i="8"/>
  <c r="L573" i="8" s="1"/>
  <c r="C574" i="8"/>
  <c r="D574" i="8"/>
  <c r="F574" i="8"/>
  <c r="G574" i="8"/>
  <c r="K574" i="8"/>
  <c r="L574" i="8" s="1"/>
  <c r="C575" i="8"/>
  <c r="D575" i="8"/>
  <c r="F575" i="8"/>
  <c r="G575" i="8"/>
  <c r="K575" i="8"/>
  <c r="L575" i="8" s="1"/>
  <c r="C576" i="8"/>
  <c r="D576" i="8"/>
  <c r="F576" i="8"/>
  <c r="G576" i="8"/>
  <c r="K576" i="8"/>
  <c r="L576" i="8" s="1"/>
  <c r="C577" i="8"/>
  <c r="D577" i="8"/>
  <c r="F577" i="8"/>
  <c r="G577" i="8"/>
  <c r="K577" i="8"/>
  <c r="L577" i="8" s="1"/>
  <c r="C578" i="8"/>
  <c r="D578" i="8"/>
  <c r="F578" i="8"/>
  <c r="G578" i="8"/>
  <c r="K578" i="8"/>
  <c r="L578" i="8" s="1"/>
  <c r="C579" i="8"/>
  <c r="D579" i="8"/>
  <c r="F579" i="8"/>
  <c r="G579" i="8"/>
  <c r="K579" i="8"/>
  <c r="L579" i="8" s="1"/>
  <c r="C580" i="8"/>
  <c r="D580" i="8"/>
  <c r="F580" i="8"/>
  <c r="G580" i="8"/>
  <c r="K580" i="8"/>
  <c r="L580" i="8" s="1"/>
  <c r="C581" i="8"/>
  <c r="D581" i="8"/>
  <c r="F581" i="8"/>
  <c r="G581" i="8"/>
  <c r="K581" i="8"/>
  <c r="L581" i="8" s="1"/>
  <c r="C582" i="8"/>
  <c r="D582" i="8"/>
  <c r="F582" i="8"/>
  <c r="G582" i="8"/>
  <c r="K582" i="8"/>
  <c r="L582" i="8" s="1"/>
  <c r="C583" i="8"/>
  <c r="D583" i="8"/>
  <c r="F583" i="8"/>
  <c r="G583" i="8"/>
  <c r="K583" i="8"/>
  <c r="L583" i="8" s="1"/>
  <c r="C584" i="8"/>
  <c r="D584" i="8"/>
  <c r="F584" i="8"/>
  <c r="G584" i="8"/>
  <c r="K584" i="8"/>
  <c r="L584" i="8" s="1"/>
  <c r="C585" i="8"/>
  <c r="D585" i="8"/>
  <c r="F585" i="8"/>
  <c r="G585" i="8"/>
  <c r="K585" i="8"/>
  <c r="L585" i="8" s="1"/>
  <c r="C586" i="8"/>
  <c r="D586" i="8"/>
  <c r="F586" i="8"/>
  <c r="G586" i="8"/>
  <c r="K586" i="8"/>
  <c r="L586" i="8" s="1"/>
  <c r="C587" i="8"/>
  <c r="D587" i="8"/>
  <c r="F587" i="8"/>
  <c r="G587" i="8"/>
  <c r="K587" i="8"/>
  <c r="L587" i="8" s="1"/>
  <c r="C588" i="8"/>
  <c r="D588" i="8"/>
  <c r="F588" i="8"/>
  <c r="G588" i="8"/>
  <c r="K588" i="8"/>
  <c r="L588" i="8" s="1"/>
  <c r="C589" i="8"/>
  <c r="D589" i="8"/>
  <c r="F589" i="8"/>
  <c r="G589" i="8"/>
  <c r="K589" i="8"/>
  <c r="L589" i="8" s="1"/>
  <c r="C590" i="8"/>
  <c r="D590" i="8"/>
  <c r="F590" i="8"/>
  <c r="G590" i="8"/>
  <c r="K590" i="8"/>
  <c r="L590" i="8" s="1"/>
  <c r="C591" i="8"/>
  <c r="D591" i="8"/>
  <c r="F591" i="8"/>
  <c r="G591" i="8"/>
  <c r="K591" i="8"/>
  <c r="L591" i="8" s="1"/>
  <c r="C592" i="8"/>
  <c r="D592" i="8"/>
  <c r="F592" i="8"/>
  <c r="G592" i="8"/>
  <c r="K592" i="8"/>
  <c r="L592" i="8" s="1"/>
  <c r="C593" i="8"/>
  <c r="D593" i="8"/>
  <c r="F593" i="8"/>
  <c r="G593" i="8"/>
  <c r="K593" i="8"/>
  <c r="L593" i="8" s="1"/>
  <c r="C594" i="8"/>
  <c r="D594" i="8"/>
  <c r="F594" i="8"/>
  <c r="G594" i="8"/>
  <c r="K594" i="8"/>
  <c r="L594" i="8" s="1"/>
  <c r="C595" i="8"/>
  <c r="D595" i="8"/>
  <c r="F595" i="8"/>
  <c r="G595" i="8"/>
  <c r="K595" i="8"/>
  <c r="L595" i="8" s="1"/>
  <c r="C596" i="8"/>
  <c r="D596" i="8"/>
  <c r="F596" i="8"/>
  <c r="G596" i="8"/>
  <c r="K596" i="8"/>
  <c r="L596" i="8" s="1"/>
  <c r="C597" i="8"/>
  <c r="D597" i="8"/>
  <c r="F597" i="8"/>
  <c r="G597" i="8"/>
  <c r="K597" i="8"/>
  <c r="L597" i="8" s="1"/>
  <c r="C598" i="8"/>
  <c r="D598" i="8"/>
  <c r="F598" i="8"/>
  <c r="G598" i="8"/>
  <c r="K598" i="8"/>
  <c r="L598" i="8" s="1"/>
  <c r="C599" i="8"/>
  <c r="D599" i="8"/>
  <c r="F599" i="8"/>
  <c r="G599" i="8"/>
  <c r="K599" i="8"/>
  <c r="L599" i="8" s="1"/>
  <c r="C600" i="8"/>
  <c r="D600" i="8"/>
  <c r="F600" i="8"/>
  <c r="G600" i="8"/>
  <c r="K600" i="8"/>
  <c r="L600" i="8" s="1"/>
  <c r="C601" i="8"/>
  <c r="D601" i="8"/>
  <c r="F601" i="8"/>
  <c r="G601" i="8"/>
  <c r="K601" i="8"/>
  <c r="L601" i="8" s="1"/>
  <c r="C602" i="8"/>
  <c r="D602" i="8"/>
  <c r="F602" i="8"/>
  <c r="G602" i="8"/>
  <c r="K602" i="8"/>
  <c r="L602" i="8" s="1"/>
  <c r="C603" i="8"/>
  <c r="D603" i="8"/>
  <c r="F603" i="8"/>
  <c r="G603" i="8"/>
  <c r="K603" i="8"/>
  <c r="L603" i="8" s="1"/>
  <c r="C604" i="8"/>
  <c r="D604" i="8"/>
  <c r="F604" i="8"/>
  <c r="G604" i="8"/>
  <c r="K604" i="8"/>
  <c r="L604" i="8" s="1"/>
  <c r="C605" i="8"/>
  <c r="D605" i="8"/>
  <c r="F605" i="8"/>
  <c r="G605" i="8"/>
  <c r="K605" i="8"/>
  <c r="L605" i="8" s="1"/>
  <c r="C606" i="8"/>
  <c r="D606" i="8"/>
  <c r="F606" i="8"/>
  <c r="G606" i="8"/>
  <c r="K606" i="8"/>
  <c r="L606" i="8" s="1"/>
  <c r="C607" i="8"/>
  <c r="D607" i="8"/>
  <c r="F607" i="8"/>
  <c r="G607" i="8"/>
  <c r="K607" i="8"/>
  <c r="L607" i="8" s="1"/>
  <c r="C608" i="8"/>
  <c r="D608" i="8"/>
  <c r="F608" i="8"/>
  <c r="G608" i="8"/>
  <c r="K608" i="8"/>
  <c r="L608" i="8" s="1"/>
  <c r="C609" i="8"/>
  <c r="D609" i="8"/>
  <c r="F609" i="8"/>
  <c r="G609" i="8"/>
  <c r="K609" i="8"/>
  <c r="L609" i="8" s="1"/>
  <c r="C610" i="8"/>
  <c r="D610" i="8"/>
  <c r="F610" i="8"/>
  <c r="G610" i="8"/>
  <c r="K610" i="8"/>
  <c r="L610" i="8" s="1"/>
  <c r="C611" i="8"/>
  <c r="D611" i="8"/>
  <c r="F611" i="8"/>
  <c r="G611" i="8"/>
  <c r="K611" i="8"/>
  <c r="L611" i="8" s="1"/>
  <c r="C612" i="8"/>
  <c r="D612" i="8"/>
  <c r="F612" i="8"/>
  <c r="G612" i="8"/>
  <c r="K612" i="8"/>
  <c r="L612" i="8" s="1"/>
  <c r="C613" i="8"/>
  <c r="D613" i="8"/>
  <c r="F613" i="8"/>
  <c r="G613" i="8"/>
  <c r="K613" i="8"/>
  <c r="L613" i="8" s="1"/>
  <c r="C614" i="8"/>
  <c r="D614" i="8"/>
  <c r="F614" i="8"/>
  <c r="G614" i="8"/>
  <c r="K614" i="8"/>
  <c r="L614" i="8" s="1"/>
  <c r="C615" i="8"/>
  <c r="D615" i="8"/>
  <c r="F615" i="8"/>
  <c r="G615" i="8"/>
  <c r="K615" i="8"/>
  <c r="L615" i="8" s="1"/>
  <c r="C616" i="8"/>
  <c r="D616" i="8"/>
  <c r="F616" i="8"/>
  <c r="G616" i="8"/>
  <c r="K616" i="8"/>
  <c r="L616" i="8" s="1"/>
  <c r="C617" i="8"/>
  <c r="D617" i="8"/>
  <c r="F617" i="8"/>
  <c r="G617" i="8"/>
  <c r="K617" i="8"/>
  <c r="L617" i="8" s="1"/>
  <c r="C618" i="8"/>
  <c r="D618" i="8"/>
  <c r="F618" i="8"/>
  <c r="G618" i="8"/>
  <c r="K618" i="8"/>
  <c r="L618" i="8" s="1"/>
  <c r="C619" i="8"/>
  <c r="D619" i="8"/>
  <c r="F619" i="8"/>
  <c r="G619" i="8"/>
  <c r="K619" i="8"/>
  <c r="L619" i="8" s="1"/>
  <c r="C620" i="8"/>
  <c r="D620" i="8"/>
  <c r="F620" i="8"/>
  <c r="G620" i="8"/>
  <c r="K620" i="8"/>
  <c r="L620" i="8" s="1"/>
  <c r="C621" i="8"/>
  <c r="D621" i="8"/>
  <c r="F621" i="8"/>
  <c r="G621" i="8"/>
  <c r="K621" i="8"/>
  <c r="L621" i="8" s="1"/>
  <c r="C622" i="8"/>
  <c r="D622" i="8"/>
  <c r="F622" i="8"/>
  <c r="G622" i="8"/>
  <c r="K622" i="8"/>
  <c r="L622" i="8" s="1"/>
  <c r="C623" i="8"/>
  <c r="D623" i="8"/>
  <c r="F623" i="8"/>
  <c r="G623" i="8"/>
  <c r="K623" i="8"/>
  <c r="L623" i="8" s="1"/>
  <c r="C624" i="8"/>
  <c r="D624" i="8"/>
  <c r="F624" i="8"/>
  <c r="G624" i="8"/>
  <c r="K624" i="8"/>
  <c r="L624" i="8" s="1"/>
  <c r="C625" i="8"/>
  <c r="D625" i="8"/>
  <c r="F625" i="8"/>
  <c r="G625" i="8"/>
  <c r="K625" i="8"/>
  <c r="L625" i="8" s="1"/>
  <c r="C626" i="8"/>
  <c r="D626" i="8"/>
  <c r="F626" i="8"/>
  <c r="G626" i="8"/>
  <c r="K626" i="8"/>
  <c r="L626" i="8" s="1"/>
  <c r="C627" i="8"/>
  <c r="D627" i="8"/>
  <c r="F627" i="8"/>
  <c r="G627" i="8"/>
  <c r="K627" i="8"/>
  <c r="L627" i="8" s="1"/>
  <c r="C628" i="8"/>
  <c r="D628" i="8"/>
  <c r="F628" i="8"/>
  <c r="G628" i="8"/>
  <c r="K628" i="8"/>
  <c r="L628" i="8" s="1"/>
  <c r="C629" i="8"/>
  <c r="D629" i="8"/>
  <c r="F629" i="8"/>
  <c r="G629" i="8"/>
  <c r="K629" i="8"/>
  <c r="L629" i="8" s="1"/>
  <c r="C630" i="8"/>
  <c r="D630" i="8"/>
  <c r="F630" i="8"/>
  <c r="G630" i="8"/>
  <c r="K630" i="8"/>
  <c r="L630" i="8" s="1"/>
  <c r="C631" i="8"/>
  <c r="D631" i="8"/>
  <c r="F631" i="8"/>
  <c r="G631" i="8"/>
  <c r="K631" i="8"/>
  <c r="L631" i="8" s="1"/>
  <c r="C632" i="8"/>
  <c r="D632" i="8"/>
  <c r="F632" i="8"/>
  <c r="G632" i="8"/>
  <c r="K632" i="8"/>
  <c r="L632" i="8" s="1"/>
  <c r="C633" i="8"/>
  <c r="D633" i="8"/>
  <c r="F633" i="8"/>
  <c r="G633" i="8"/>
  <c r="K633" i="8"/>
  <c r="L633" i="8" s="1"/>
  <c r="C634" i="8"/>
  <c r="D634" i="8"/>
  <c r="F634" i="8"/>
  <c r="G634" i="8"/>
  <c r="K634" i="8"/>
  <c r="L634" i="8" s="1"/>
  <c r="C635" i="8"/>
  <c r="D635" i="8"/>
  <c r="F635" i="8"/>
  <c r="G635" i="8"/>
  <c r="K635" i="8"/>
  <c r="L635" i="8" s="1"/>
  <c r="C636" i="8"/>
  <c r="D636" i="8"/>
  <c r="F636" i="8"/>
  <c r="G636" i="8"/>
  <c r="K636" i="8"/>
  <c r="L636" i="8" s="1"/>
  <c r="C637" i="8"/>
  <c r="D637" i="8"/>
  <c r="F637" i="8"/>
  <c r="G637" i="8"/>
  <c r="K637" i="8"/>
  <c r="L637" i="8" s="1"/>
  <c r="C638" i="8"/>
  <c r="D638" i="8"/>
  <c r="F638" i="8"/>
  <c r="G638" i="8"/>
  <c r="K638" i="8"/>
  <c r="L638" i="8" s="1"/>
  <c r="C639" i="8"/>
  <c r="D639" i="8"/>
  <c r="F639" i="8"/>
  <c r="G639" i="8"/>
  <c r="K639" i="8"/>
  <c r="L639" i="8" s="1"/>
  <c r="C640" i="8"/>
  <c r="D640" i="8"/>
  <c r="F640" i="8"/>
  <c r="G640" i="8"/>
  <c r="K640" i="8"/>
  <c r="L640" i="8" s="1"/>
  <c r="C641" i="8"/>
  <c r="D641" i="8"/>
  <c r="F641" i="8"/>
  <c r="G641" i="8"/>
  <c r="K641" i="8"/>
  <c r="L641" i="8" s="1"/>
  <c r="C642" i="8"/>
  <c r="D642" i="8"/>
  <c r="F642" i="8"/>
  <c r="G642" i="8"/>
  <c r="K642" i="8"/>
  <c r="L642" i="8" s="1"/>
  <c r="C643" i="8"/>
  <c r="D643" i="8"/>
  <c r="F643" i="8"/>
  <c r="G643" i="8"/>
  <c r="K643" i="8"/>
  <c r="L643" i="8" s="1"/>
  <c r="C644" i="8"/>
  <c r="D644" i="8"/>
  <c r="F644" i="8"/>
  <c r="G644" i="8"/>
  <c r="K644" i="8"/>
  <c r="L644" i="8" s="1"/>
  <c r="C645" i="8"/>
  <c r="D645" i="8"/>
  <c r="F645" i="8"/>
  <c r="G645" i="8"/>
  <c r="K645" i="8"/>
  <c r="L645" i="8" s="1"/>
  <c r="C646" i="8"/>
  <c r="D646" i="8"/>
  <c r="F646" i="8"/>
  <c r="G646" i="8"/>
  <c r="K646" i="8"/>
  <c r="L646" i="8" s="1"/>
  <c r="C647" i="8"/>
  <c r="D647" i="8"/>
  <c r="F647" i="8"/>
  <c r="G647" i="8"/>
  <c r="K647" i="8"/>
  <c r="L647" i="8" s="1"/>
  <c r="C648" i="8"/>
  <c r="D648" i="8"/>
  <c r="F648" i="8"/>
  <c r="G648" i="8"/>
  <c r="K648" i="8"/>
  <c r="L648" i="8" s="1"/>
  <c r="C649" i="8"/>
  <c r="D649" i="8"/>
  <c r="F649" i="8"/>
  <c r="G649" i="8"/>
  <c r="K649" i="8"/>
  <c r="L649" i="8" s="1"/>
  <c r="C650" i="8"/>
  <c r="D650" i="8"/>
  <c r="F650" i="8"/>
  <c r="G650" i="8"/>
  <c r="K650" i="8"/>
  <c r="L650" i="8" s="1"/>
  <c r="C651" i="8"/>
  <c r="D651" i="8"/>
  <c r="F651" i="8"/>
  <c r="G651" i="8"/>
  <c r="K651" i="8"/>
  <c r="L651" i="8" s="1"/>
  <c r="C652" i="8"/>
  <c r="D652" i="8"/>
  <c r="F652" i="8"/>
  <c r="G652" i="8"/>
  <c r="K652" i="8"/>
  <c r="L652" i="8" s="1"/>
  <c r="C653" i="8"/>
  <c r="D653" i="8"/>
  <c r="F653" i="8"/>
  <c r="G653" i="8"/>
  <c r="K653" i="8"/>
  <c r="L653" i="8" s="1"/>
  <c r="C654" i="8"/>
  <c r="D654" i="8"/>
  <c r="F654" i="8"/>
  <c r="G654" i="8"/>
  <c r="K654" i="8"/>
  <c r="L654" i="8" s="1"/>
  <c r="C655" i="8"/>
  <c r="D655" i="8"/>
  <c r="F655" i="8"/>
  <c r="G655" i="8"/>
  <c r="K655" i="8"/>
  <c r="L655" i="8" s="1"/>
  <c r="C656" i="8"/>
  <c r="D656" i="8"/>
  <c r="F656" i="8"/>
  <c r="G656" i="8"/>
  <c r="K656" i="8"/>
  <c r="L656" i="8" s="1"/>
  <c r="C657" i="8"/>
  <c r="D657" i="8"/>
  <c r="F657" i="8"/>
  <c r="G657" i="8"/>
  <c r="K657" i="8"/>
  <c r="L657" i="8" s="1"/>
  <c r="C658" i="8"/>
  <c r="D658" i="8"/>
  <c r="F658" i="8"/>
  <c r="G658" i="8"/>
  <c r="K658" i="8"/>
  <c r="L658" i="8" s="1"/>
  <c r="C659" i="8"/>
  <c r="D659" i="8"/>
  <c r="F659" i="8"/>
  <c r="G659" i="8"/>
  <c r="K659" i="8"/>
  <c r="L659" i="8" s="1"/>
  <c r="C660" i="8"/>
  <c r="D660" i="8"/>
  <c r="F660" i="8"/>
  <c r="G660" i="8"/>
  <c r="K660" i="8"/>
  <c r="L660" i="8" s="1"/>
  <c r="C661" i="8"/>
  <c r="D661" i="8"/>
  <c r="F661" i="8"/>
  <c r="G661" i="8"/>
  <c r="K661" i="8"/>
  <c r="L661" i="8" s="1"/>
  <c r="C662" i="8"/>
  <c r="D662" i="8"/>
  <c r="F662" i="8"/>
  <c r="G662" i="8"/>
  <c r="K662" i="8"/>
  <c r="L662" i="8" s="1"/>
  <c r="C663" i="8"/>
  <c r="D663" i="8"/>
  <c r="F663" i="8"/>
  <c r="G663" i="8"/>
  <c r="K663" i="8"/>
  <c r="L663" i="8" s="1"/>
  <c r="C664" i="8"/>
  <c r="D664" i="8"/>
  <c r="F664" i="8"/>
  <c r="G664" i="8"/>
  <c r="K664" i="8"/>
  <c r="L664" i="8" s="1"/>
  <c r="C665" i="8"/>
  <c r="D665" i="8"/>
  <c r="F665" i="8"/>
  <c r="G665" i="8"/>
  <c r="K665" i="8"/>
  <c r="L665" i="8" s="1"/>
  <c r="C666" i="8"/>
  <c r="D666" i="8"/>
  <c r="F666" i="8"/>
  <c r="G666" i="8"/>
  <c r="K666" i="8"/>
  <c r="L666" i="8" s="1"/>
  <c r="C667" i="8"/>
  <c r="D667" i="8"/>
  <c r="F667" i="8"/>
  <c r="G667" i="8"/>
  <c r="K667" i="8"/>
  <c r="L667" i="8" s="1"/>
  <c r="C668" i="8"/>
  <c r="D668" i="8"/>
  <c r="F668" i="8"/>
  <c r="G668" i="8"/>
  <c r="K668" i="8"/>
  <c r="L668" i="8" s="1"/>
  <c r="C669" i="8"/>
  <c r="D669" i="8"/>
  <c r="F669" i="8"/>
  <c r="G669" i="8"/>
  <c r="K669" i="8"/>
  <c r="L669" i="8" s="1"/>
  <c r="C670" i="8"/>
  <c r="D670" i="8"/>
  <c r="F670" i="8"/>
  <c r="G670" i="8"/>
  <c r="K670" i="8"/>
  <c r="L670" i="8" s="1"/>
  <c r="C671" i="8"/>
  <c r="D671" i="8"/>
  <c r="F671" i="8"/>
  <c r="G671" i="8"/>
  <c r="K671" i="8"/>
  <c r="L671" i="8" s="1"/>
  <c r="C672" i="8"/>
  <c r="D672" i="8"/>
  <c r="F672" i="8"/>
  <c r="G672" i="8"/>
  <c r="K672" i="8"/>
  <c r="L672" i="8" s="1"/>
  <c r="C673" i="8"/>
  <c r="D673" i="8"/>
  <c r="F673" i="8"/>
  <c r="G673" i="8"/>
  <c r="K673" i="8"/>
  <c r="L673" i="8" s="1"/>
  <c r="C674" i="8"/>
  <c r="D674" i="8"/>
  <c r="F674" i="8"/>
  <c r="G674" i="8"/>
  <c r="K674" i="8"/>
  <c r="L674" i="8" s="1"/>
  <c r="C675" i="8"/>
  <c r="D675" i="8"/>
  <c r="F675" i="8"/>
  <c r="G675" i="8"/>
  <c r="K675" i="8"/>
  <c r="L675" i="8" s="1"/>
  <c r="C676" i="8"/>
  <c r="D676" i="8"/>
  <c r="F676" i="8"/>
  <c r="G676" i="8"/>
  <c r="K676" i="8"/>
  <c r="L676" i="8" s="1"/>
  <c r="C677" i="8"/>
  <c r="D677" i="8"/>
  <c r="F677" i="8"/>
  <c r="G677" i="8"/>
  <c r="K677" i="8"/>
  <c r="L677" i="8" s="1"/>
  <c r="C678" i="8"/>
  <c r="D678" i="8"/>
  <c r="F678" i="8"/>
  <c r="G678" i="8"/>
  <c r="K678" i="8"/>
  <c r="L678" i="8" s="1"/>
  <c r="C679" i="8"/>
  <c r="D679" i="8"/>
  <c r="F679" i="8"/>
  <c r="G679" i="8"/>
  <c r="K679" i="8"/>
  <c r="L679" i="8" s="1"/>
  <c r="C680" i="8"/>
  <c r="D680" i="8"/>
  <c r="F680" i="8"/>
  <c r="G680" i="8"/>
  <c r="K680" i="8"/>
  <c r="L680" i="8" s="1"/>
  <c r="C681" i="8"/>
  <c r="D681" i="8"/>
  <c r="F681" i="8"/>
  <c r="G681" i="8"/>
  <c r="K681" i="8"/>
  <c r="L681" i="8" s="1"/>
  <c r="C682" i="8"/>
  <c r="D682" i="8"/>
  <c r="F682" i="8"/>
  <c r="G682" i="8"/>
  <c r="K682" i="8"/>
  <c r="L682" i="8" s="1"/>
  <c r="C683" i="8"/>
  <c r="D683" i="8"/>
  <c r="F683" i="8"/>
  <c r="G683" i="8"/>
  <c r="K683" i="8"/>
  <c r="L683" i="8" s="1"/>
  <c r="C684" i="8"/>
  <c r="D684" i="8"/>
  <c r="F684" i="8"/>
  <c r="G684" i="8"/>
  <c r="K684" i="8"/>
  <c r="L684" i="8" s="1"/>
  <c r="C685" i="8"/>
  <c r="D685" i="8"/>
  <c r="F685" i="8"/>
  <c r="G685" i="8"/>
  <c r="K685" i="8"/>
  <c r="L685" i="8" s="1"/>
  <c r="C686" i="8"/>
  <c r="D686" i="8"/>
  <c r="F686" i="8"/>
  <c r="G686" i="8"/>
  <c r="K686" i="8"/>
  <c r="L686" i="8" s="1"/>
  <c r="C687" i="8"/>
  <c r="D687" i="8"/>
  <c r="F687" i="8"/>
  <c r="G687" i="8"/>
  <c r="K687" i="8"/>
  <c r="L687" i="8" s="1"/>
  <c r="C688" i="8"/>
  <c r="D688" i="8"/>
  <c r="F688" i="8"/>
  <c r="G688" i="8"/>
  <c r="K688" i="8"/>
  <c r="L688" i="8" s="1"/>
  <c r="C689" i="8"/>
  <c r="D689" i="8"/>
  <c r="F689" i="8"/>
  <c r="G689" i="8"/>
  <c r="K689" i="8"/>
  <c r="L689" i="8" s="1"/>
  <c r="C690" i="8"/>
  <c r="D690" i="8"/>
  <c r="F690" i="8"/>
  <c r="G690" i="8"/>
  <c r="K690" i="8"/>
  <c r="L690" i="8" s="1"/>
  <c r="C691" i="8"/>
  <c r="D691" i="8"/>
  <c r="F691" i="8"/>
  <c r="G691" i="8"/>
  <c r="K691" i="8"/>
  <c r="L691" i="8" s="1"/>
  <c r="C692" i="8"/>
  <c r="D692" i="8"/>
  <c r="F692" i="8"/>
  <c r="G692" i="8"/>
  <c r="K692" i="8"/>
  <c r="L692" i="8" s="1"/>
  <c r="C693" i="8"/>
  <c r="D693" i="8"/>
  <c r="F693" i="8"/>
  <c r="G693" i="8"/>
  <c r="K693" i="8"/>
  <c r="L693" i="8"/>
  <c r="C694" i="8"/>
  <c r="D694" i="8"/>
  <c r="F694" i="8"/>
  <c r="G694" i="8"/>
  <c r="K694" i="8"/>
  <c r="L694" i="8" s="1"/>
  <c r="C695" i="8"/>
  <c r="D695" i="8"/>
  <c r="F695" i="8"/>
  <c r="G695" i="8"/>
  <c r="K695" i="8"/>
  <c r="L695" i="8" s="1"/>
  <c r="C696" i="8"/>
  <c r="D696" i="8"/>
  <c r="F696" i="8"/>
  <c r="G696" i="8"/>
  <c r="K696" i="8"/>
  <c r="L696" i="8" s="1"/>
  <c r="C697" i="8"/>
  <c r="D697" i="8"/>
  <c r="F697" i="8"/>
  <c r="G697" i="8"/>
  <c r="K697" i="8"/>
  <c r="L697" i="8" s="1"/>
  <c r="C698" i="8"/>
  <c r="D698" i="8"/>
  <c r="F698" i="8"/>
  <c r="G698" i="8"/>
  <c r="K698" i="8"/>
  <c r="L698" i="8" s="1"/>
  <c r="C699" i="8"/>
  <c r="D699" i="8"/>
  <c r="F699" i="8"/>
  <c r="G699" i="8"/>
  <c r="K699" i="8"/>
  <c r="L699" i="8" s="1"/>
  <c r="C700" i="8"/>
  <c r="D700" i="8"/>
  <c r="F700" i="8"/>
  <c r="G700" i="8"/>
  <c r="K700" i="8"/>
  <c r="L700" i="8" s="1"/>
  <c r="C701" i="8"/>
  <c r="D701" i="8"/>
  <c r="F701" i="8"/>
  <c r="G701" i="8"/>
  <c r="K701" i="8"/>
  <c r="L701" i="8" s="1"/>
  <c r="C702" i="8"/>
  <c r="D702" i="8"/>
  <c r="F702" i="8"/>
  <c r="G702" i="8"/>
  <c r="K702" i="8"/>
  <c r="L702" i="8" s="1"/>
  <c r="C703" i="8"/>
  <c r="D703" i="8"/>
  <c r="F703" i="8"/>
  <c r="G703" i="8"/>
  <c r="K703" i="8"/>
  <c r="L703" i="8" s="1"/>
  <c r="C704" i="8"/>
  <c r="D704" i="8"/>
  <c r="F704" i="8"/>
  <c r="G704" i="8"/>
  <c r="K704" i="8"/>
  <c r="L704" i="8" s="1"/>
  <c r="C705" i="8"/>
  <c r="D705" i="8"/>
  <c r="F705" i="8"/>
  <c r="G705" i="8"/>
  <c r="K705" i="8"/>
  <c r="L705" i="8" s="1"/>
  <c r="C706" i="8"/>
  <c r="D706" i="8"/>
  <c r="F706" i="8"/>
  <c r="G706" i="8"/>
  <c r="K706" i="8"/>
  <c r="L706" i="8" s="1"/>
  <c r="C707" i="8"/>
  <c r="D707" i="8"/>
  <c r="F707" i="8"/>
  <c r="G707" i="8"/>
  <c r="K707" i="8"/>
  <c r="L707" i="8" s="1"/>
  <c r="C708" i="8"/>
  <c r="D708" i="8"/>
  <c r="F708" i="8"/>
  <c r="G708" i="8"/>
  <c r="K708" i="8"/>
  <c r="L708" i="8" s="1"/>
  <c r="C709" i="8"/>
  <c r="D709" i="8"/>
  <c r="F709" i="8"/>
  <c r="G709" i="8"/>
  <c r="K709" i="8"/>
  <c r="L709" i="8" s="1"/>
  <c r="C710" i="8"/>
  <c r="D710" i="8"/>
  <c r="F710" i="8"/>
  <c r="G710" i="8"/>
  <c r="K710" i="8"/>
  <c r="L710" i="8" s="1"/>
  <c r="C711" i="8"/>
  <c r="D711" i="8"/>
  <c r="F711" i="8"/>
  <c r="G711" i="8"/>
  <c r="K711" i="8"/>
  <c r="L711" i="8" s="1"/>
  <c r="C712" i="8"/>
  <c r="D712" i="8"/>
  <c r="F712" i="8"/>
  <c r="G712" i="8"/>
  <c r="K712" i="8"/>
  <c r="L712" i="8" s="1"/>
  <c r="C713" i="8"/>
  <c r="D713" i="8"/>
  <c r="F713" i="8"/>
  <c r="G713" i="8"/>
  <c r="K713" i="8"/>
  <c r="L713" i="8" s="1"/>
  <c r="C714" i="8"/>
  <c r="D714" i="8"/>
  <c r="F714" i="8"/>
  <c r="G714" i="8"/>
  <c r="K714" i="8"/>
  <c r="L714" i="8" s="1"/>
  <c r="C715" i="8"/>
  <c r="D715" i="8"/>
  <c r="F715" i="8"/>
  <c r="G715" i="8"/>
  <c r="K715" i="8"/>
  <c r="L715" i="8" s="1"/>
  <c r="C716" i="8"/>
  <c r="D716" i="8"/>
  <c r="F716" i="8"/>
  <c r="G716" i="8"/>
  <c r="K716" i="8"/>
  <c r="L716" i="8" s="1"/>
  <c r="C717" i="8"/>
  <c r="D717" i="8"/>
  <c r="F717" i="8"/>
  <c r="G717" i="8"/>
  <c r="K717" i="8"/>
  <c r="L717" i="8" s="1"/>
  <c r="C718" i="8"/>
  <c r="D718" i="8"/>
  <c r="F718" i="8"/>
  <c r="G718" i="8"/>
  <c r="K718" i="8"/>
  <c r="L718" i="8" s="1"/>
  <c r="C719" i="8"/>
  <c r="D719" i="8"/>
  <c r="F719" i="8"/>
  <c r="G719" i="8"/>
  <c r="K719" i="8"/>
  <c r="L719" i="8" s="1"/>
  <c r="C720" i="8"/>
  <c r="D720" i="8"/>
  <c r="F720" i="8"/>
  <c r="G720" i="8"/>
  <c r="K720" i="8"/>
  <c r="L720" i="8" s="1"/>
  <c r="C721" i="8"/>
  <c r="D721" i="8"/>
  <c r="F721" i="8"/>
  <c r="G721" i="8"/>
  <c r="K721" i="8"/>
  <c r="L721" i="8" s="1"/>
  <c r="C722" i="8"/>
  <c r="D722" i="8"/>
  <c r="F722" i="8"/>
  <c r="G722" i="8"/>
  <c r="K722" i="8"/>
  <c r="L722" i="8" s="1"/>
  <c r="C723" i="8"/>
  <c r="D723" i="8"/>
  <c r="F723" i="8"/>
  <c r="G723" i="8"/>
  <c r="K723" i="8"/>
  <c r="L723" i="8" s="1"/>
  <c r="C724" i="8"/>
  <c r="D724" i="8"/>
  <c r="F724" i="8"/>
  <c r="G724" i="8"/>
  <c r="K724" i="8"/>
  <c r="L724" i="8" s="1"/>
  <c r="C725" i="8"/>
  <c r="D725" i="8"/>
  <c r="F725" i="8"/>
  <c r="G725" i="8"/>
  <c r="K725" i="8"/>
  <c r="L725" i="8" s="1"/>
  <c r="C726" i="8"/>
  <c r="D726" i="8"/>
  <c r="F726" i="8"/>
  <c r="G726" i="8"/>
  <c r="K726" i="8"/>
  <c r="L726" i="8" s="1"/>
  <c r="C727" i="8"/>
  <c r="D727" i="8"/>
  <c r="F727" i="8"/>
  <c r="G727" i="8"/>
  <c r="K727" i="8"/>
  <c r="L727" i="8" s="1"/>
  <c r="C728" i="8"/>
  <c r="D728" i="8"/>
  <c r="F728" i="8"/>
  <c r="G728" i="8"/>
  <c r="K728" i="8"/>
  <c r="L728" i="8" s="1"/>
  <c r="C729" i="8"/>
  <c r="D729" i="8"/>
  <c r="F729" i="8"/>
  <c r="G729" i="8"/>
  <c r="K729" i="8"/>
  <c r="L729" i="8" s="1"/>
  <c r="C730" i="8"/>
  <c r="D730" i="8"/>
  <c r="F730" i="8"/>
  <c r="G730" i="8"/>
  <c r="K730" i="8"/>
  <c r="L730" i="8" s="1"/>
  <c r="C731" i="8"/>
  <c r="D731" i="8"/>
  <c r="F731" i="8"/>
  <c r="G731" i="8"/>
  <c r="K731" i="8"/>
  <c r="L731" i="8" s="1"/>
  <c r="C732" i="8"/>
  <c r="D732" i="8"/>
  <c r="F732" i="8"/>
  <c r="G732" i="8"/>
  <c r="K732" i="8"/>
  <c r="L732" i="8" s="1"/>
  <c r="C733" i="8"/>
  <c r="D733" i="8"/>
  <c r="F733" i="8"/>
  <c r="G733" i="8"/>
  <c r="K733" i="8"/>
  <c r="L733" i="8" s="1"/>
  <c r="C734" i="8"/>
  <c r="D734" i="8"/>
  <c r="F734" i="8"/>
  <c r="G734" i="8"/>
  <c r="K734" i="8"/>
  <c r="L734" i="8" s="1"/>
  <c r="C735" i="8"/>
  <c r="D735" i="8"/>
  <c r="F735" i="8"/>
  <c r="G735" i="8"/>
  <c r="K735" i="8"/>
  <c r="L735" i="8" s="1"/>
  <c r="C736" i="8"/>
  <c r="D736" i="8"/>
  <c r="F736" i="8"/>
  <c r="G736" i="8"/>
  <c r="K736" i="8"/>
  <c r="L736" i="8" s="1"/>
  <c r="C737" i="8"/>
  <c r="D737" i="8"/>
  <c r="F737" i="8"/>
  <c r="G737" i="8"/>
  <c r="K737" i="8"/>
  <c r="L737" i="8" s="1"/>
  <c r="C738" i="8"/>
  <c r="D738" i="8"/>
  <c r="F738" i="8"/>
  <c r="G738" i="8"/>
  <c r="K738" i="8"/>
  <c r="L738" i="8" s="1"/>
  <c r="C739" i="8"/>
  <c r="D739" i="8"/>
  <c r="F739" i="8"/>
  <c r="G739" i="8"/>
  <c r="K739" i="8"/>
  <c r="L739" i="8" s="1"/>
  <c r="C740" i="8"/>
  <c r="D740" i="8"/>
  <c r="F740" i="8"/>
  <c r="G740" i="8"/>
  <c r="K740" i="8"/>
  <c r="L740" i="8" s="1"/>
  <c r="C741" i="8"/>
  <c r="D741" i="8"/>
  <c r="F741" i="8"/>
  <c r="G741" i="8"/>
  <c r="K741" i="8"/>
  <c r="L741" i="8" s="1"/>
  <c r="C742" i="8"/>
  <c r="D742" i="8"/>
  <c r="F742" i="8"/>
  <c r="G742" i="8"/>
  <c r="K742" i="8"/>
  <c r="L742" i="8" s="1"/>
  <c r="C743" i="8"/>
  <c r="D743" i="8"/>
  <c r="F743" i="8"/>
  <c r="G743" i="8"/>
  <c r="K743" i="8"/>
  <c r="L743" i="8" s="1"/>
  <c r="C744" i="8"/>
  <c r="D744" i="8"/>
  <c r="F744" i="8"/>
  <c r="G744" i="8"/>
  <c r="K744" i="8"/>
  <c r="L744" i="8" s="1"/>
  <c r="C745" i="8"/>
  <c r="D745" i="8"/>
  <c r="F745" i="8"/>
  <c r="G745" i="8"/>
  <c r="K745" i="8"/>
  <c r="L745" i="8" s="1"/>
  <c r="C746" i="8"/>
  <c r="D746" i="8"/>
  <c r="F746" i="8"/>
  <c r="G746" i="8"/>
  <c r="K746" i="8"/>
  <c r="L746" i="8" s="1"/>
  <c r="C747" i="8"/>
  <c r="D747" i="8"/>
  <c r="F747" i="8"/>
  <c r="G747" i="8"/>
  <c r="K747" i="8"/>
  <c r="L747" i="8" s="1"/>
  <c r="C748" i="8"/>
  <c r="D748" i="8"/>
  <c r="F748" i="8"/>
  <c r="G748" i="8"/>
  <c r="K748" i="8"/>
  <c r="L748" i="8" s="1"/>
  <c r="C749" i="8"/>
  <c r="D749" i="8"/>
  <c r="F749" i="8"/>
  <c r="G749" i="8"/>
  <c r="K749" i="8"/>
  <c r="L749" i="8" s="1"/>
  <c r="C750" i="8"/>
  <c r="D750" i="8"/>
  <c r="F750" i="8"/>
  <c r="G750" i="8"/>
  <c r="K750" i="8"/>
  <c r="L750" i="8" s="1"/>
  <c r="C751" i="8"/>
  <c r="D751" i="8"/>
  <c r="F751" i="8"/>
  <c r="G751" i="8"/>
  <c r="K751" i="8"/>
  <c r="L751" i="8" s="1"/>
  <c r="C752" i="8"/>
  <c r="D752" i="8"/>
  <c r="F752" i="8"/>
  <c r="G752" i="8"/>
  <c r="K752" i="8"/>
  <c r="L752" i="8" s="1"/>
  <c r="C753" i="8"/>
  <c r="D753" i="8"/>
  <c r="F753" i="8"/>
  <c r="G753" i="8"/>
  <c r="K753" i="8"/>
  <c r="L753" i="8" s="1"/>
  <c r="C754" i="8"/>
  <c r="D754" i="8"/>
  <c r="F754" i="8"/>
  <c r="G754" i="8"/>
  <c r="K754" i="8"/>
  <c r="L754" i="8" s="1"/>
  <c r="C755" i="8"/>
  <c r="D755" i="8"/>
  <c r="F755" i="8"/>
  <c r="G755" i="8"/>
  <c r="K755" i="8"/>
  <c r="L755" i="8" s="1"/>
  <c r="C756" i="8"/>
  <c r="D756" i="8"/>
  <c r="F756" i="8"/>
  <c r="G756" i="8"/>
  <c r="K756" i="8"/>
  <c r="L756" i="8" s="1"/>
  <c r="C757" i="8"/>
  <c r="D757" i="8"/>
  <c r="F757" i="8"/>
  <c r="G757" i="8"/>
  <c r="K757" i="8"/>
  <c r="L757" i="8" s="1"/>
  <c r="C758" i="8"/>
  <c r="D758" i="8"/>
  <c r="F758" i="8"/>
  <c r="G758" i="8"/>
  <c r="K758" i="8"/>
  <c r="L758" i="8" s="1"/>
  <c r="C759" i="8"/>
  <c r="D759" i="8"/>
  <c r="F759" i="8"/>
  <c r="G759" i="8"/>
  <c r="K759" i="8"/>
  <c r="L759" i="8" s="1"/>
  <c r="C760" i="8"/>
  <c r="D760" i="8"/>
  <c r="F760" i="8"/>
  <c r="G760" i="8"/>
  <c r="K760" i="8"/>
  <c r="L760" i="8" s="1"/>
  <c r="C761" i="8"/>
  <c r="D761" i="8"/>
  <c r="F761" i="8"/>
  <c r="G761" i="8"/>
  <c r="K761" i="8"/>
  <c r="L761" i="8" s="1"/>
  <c r="C762" i="8"/>
  <c r="D762" i="8"/>
  <c r="F762" i="8"/>
  <c r="G762" i="8"/>
  <c r="K762" i="8"/>
  <c r="L762" i="8" s="1"/>
  <c r="C763" i="8"/>
  <c r="D763" i="8"/>
  <c r="F763" i="8"/>
  <c r="G763" i="8"/>
  <c r="K763" i="8"/>
  <c r="L763" i="8" s="1"/>
  <c r="C764" i="8"/>
  <c r="D764" i="8"/>
  <c r="F764" i="8"/>
  <c r="G764" i="8"/>
  <c r="K764" i="8"/>
  <c r="L764" i="8" s="1"/>
  <c r="C765" i="8"/>
  <c r="D765" i="8"/>
  <c r="F765" i="8"/>
  <c r="G765" i="8"/>
  <c r="K765" i="8"/>
  <c r="L765" i="8" s="1"/>
  <c r="C766" i="8"/>
  <c r="D766" i="8"/>
  <c r="F766" i="8"/>
  <c r="G766" i="8"/>
  <c r="K766" i="8"/>
  <c r="L766" i="8" s="1"/>
  <c r="C767" i="8"/>
  <c r="D767" i="8"/>
  <c r="F767" i="8"/>
  <c r="G767" i="8"/>
  <c r="K767" i="8"/>
  <c r="L767" i="8" s="1"/>
  <c r="C768" i="8"/>
  <c r="D768" i="8"/>
  <c r="F768" i="8"/>
  <c r="G768" i="8"/>
  <c r="K768" i="8"/>
  <c r="L768" i="8" s="1"/>
  <c r="C769" i="8"/>
  <c r="D769" i="8"/>
  <c r="F769" i="8"/>
  <c r="G769" i="8"/>
  <c r="K769" i="8"/>
  <c r="L769" i="8" s="1"/>
  <c r="C770" i="8"/>
  <c r="D770" i="8"/>
  <c r="F770" i="8"/>
  <c r="G770" i="8"/>
  <c r="K770" i="8"/>
  <c r="L770" i="8" s="1"/>
  <c r="C771" i="8"/>
  <c r="D771" i="8"/>
  <c r="F771" i="8"/>
  <c r="G771" i="8"/>
  <c r="K771" i="8"/>
  <c r="L771" i="8" s="1"/>
  <c r="C772" i="8"/>
  <c r="D772" i="8"/>
  <c r="F772" i="8"/>
  <c r="G772" i="8"/>
  <c r="K772" i="8"/>
  <c r="L772" i="8" s="1"/>
  <c r="C773" i="8"/>
  <c r="D773" i="8"/>
  <c r="F773" i="8"/>
  <c r="G773" i="8"/>
  <c r="K773" i="8"/>
  <c r="L773" i="8" s="1"/>
  <c r="C774" i="8"/>
  <c r="D774" i="8"/>
  <c r="F774" i="8"/>
  <c r="G774" i="8"/>
  <c r="K774" i="8"/>
  <c r="L774" i="8" s="1"/>
  <c r="C775" i="8"/>
  <c r="D775" i="8"/>
  <c r="F775" i="8"/>
  <c r="G775" i="8"/>
  <c r="K775" i="8"/>
  <c r="L775" i="8" s="1"/>
  <c r="C776" i="8"/>
  <c r="D776" i="8"/>
  <c r="F776" i="8"/>
  <c r="G776" i="8"/>
  <c r="K776" i="8"/>
  <c r="L776" i="8" s="1"/>
  <c r="C777" i="8"/>
  <c r="D777" i="8"/>
  <c r="F777" i="8"/>
  <c r="G777" i="8"/>
  <c r="K777" i="8"/>
  <c r="L777" i="8" s="1"/>
  <c r="C778" i="8"/>
  <c r="D778" i="8"/>
  <c r="F778" i="8"/>
  <c r="G778" i="8"/>
  <c r="K778" i="8"/>
  <c r="L778" i="8" s="1"/>
  <c r="C779" i="8"/>
  <c r="D779" i="8"/>
  <c r="F779" i="8"/>
  <c r="G779" i="8"/>
  <c r="K779" i="8"/>
  <c r="L779" i="8" s="1"/>
  <c r="C780" i="8"/>
  <c r="D780" i="8"/>
  <c r="F780" i="8"/>
  <c r="G780" i="8"/>
  <c r="K780" i="8"/>
  <c r="L780" i="8" s="1"/>
  <c r="C781" i="8"/>
  <c r="D781" i="8"/>
  <c r="F781" i="8"/>
  <c r="G781" i="8"/>
  <c r="K781" i="8"/>
  <c r="L781" i="8" s="1"/>
  <c r="C782" i="8"/>
  <c r="D782" i="8"/>
  <c r="F782" i="8"/>
  <c r="G782" i="8"/>
  <c r="K782" i="8"/>
  <c r="L782" i="8" s="1"/>
  <c r="C783" i="8"/>
  <c r="D783" i="8"/>
  <c r="F783" i="8"/>
  <c r="G783" i="8"/>
  <c r="K783" i="8"/>
  <c r="L783" i="8" s="1"/>
  <c r="C784" i="8"/>
  <c r="D784" i="8"/>
  <c r="F784" i="8"/>
  <c r="G784" i="8"/>
  <c r="K784" i="8"/>
  <c r="L784" i="8" s="1"/>
  <c r="C785" i="8"/>
  <c r="D785" i="8"/>
  <c r="F785" i="8"/>
  <c r="G785" i="8"/>
  <c r="K785" i="8"/>
  <c r="L785" i="8" s="1"/>
  <c r="C786" i="8"/>
  <c r="D786" i="8"/>
  <c r="F786" i="8"/>
  <c r="G786" i="8"/>
  <c r="K786" i="8"/>
  <c r="L786" i="8" s="1"/>
  <c r="C787" i="8"/>
  <c r="D787" i="8"/>
  <c r="F787" i="8"/>
  <c r="G787" i="8"/>
  <c r="K787" i="8"/>
  <c r="L787" i="8" s="1"/>
  <c r="C788" i="8"/>
  <c r="D788" i="8"/>
  <c r="F788" i="8"/>
  <c r="G788" i="8"/>
  <c r="K788" i="8"/>
  <c r="L788" i="8" s="1"/>
  <c r="C789" i="8"/>
  <c r="D789" i="8"/>
  <c r="F789" i="8"/>
  <c r="G789" i="8"/>
  <c r="K789" i="8"/>
  <c r="L789" i="8" s="1"/>
  <c r="C790" i="8"/>
  <c r="D790" i="8"/>
  <c r="F790" i="8"/>
  <c r="G790" i="8"/>
  <c r="K790" i="8"/>
  <c r="L790" i="8" s="1"/>
  <c r="C791" i="8"/>
  <c r="D791" i="8"/>
  <c r="F791" i="8"/>
  <c r="G791" i="8"/>
  <c r="K791" i="8"/>
  <c r="L791" i="8" s="1"/>
  <c r="C792" i="8"/>
  <c r="D792" i="8"/>
  <c r="F792" i="8"/>
  <c r="G792" i="8"/>
  <c r="K792" i="8"/>
  <c r="L792" i="8" s="1"/>
  <c r="C793" i="8"/>
  <c r="D793" i="8"/>
  <c r="F793" i="8"/>
  <c r="G793" i="8"/>
  <c r="K793" i="8"/>
  <c r="L793" i="8" s="1"/>
  <c r="C794" i="8"/>
  <c r="D794" i="8"/>
  <c r="F794" i="8"/>
  <c r="G794" i="8"/>
  <c r="K794" i="8"/>
  <c r="L794" i="8" s="1"/>
  <c r="C795" i="8"/>
  <c r="D795" i="8"/>
  <c r="F795" i="8"/>
  <c r="G795" i="8"/>
  <c r="K795" i="8"/>
  <c r="L795" i="8" s="1"/>
  <c r="C796" i="8"/>
  <c r="D796" i="8"/>
  <c r="F796" i="8"/>
  <c r="G796" i="8"/>
  <c r="K796" i="8"/>
  <c r="L796" i="8" s="1"/>
  <c r="C797" i="8"/>
  <c r="D797" i="8"/>
  <c r="F797" i="8"/>
  <c r="G797" i="8"/>
  <c r="K797" i="8"/>
  <c r="L797" i="8" s="1"/>
  <c r="C798" i="8"/>
  <c r="D798" i="8"/>
  <c r="F798" i="8"/>
  <c r="G798" i="8"/>
  <c r="K798" i="8"/>
  <c r="L798" i="8" s="1"/>
  <c r="C799" i="8"/>
  <c r="D799" i="8"/>
  <c r="F799" i="8"/>
  <c r="G799" i="8"/>
  <c r="K799" i="8"/>
  <c r="L799" i="8" s="1"/>
  <c r="C800" i="8"/>
  <c r="D800" i="8"/>
  <c r="F800" i="8"/>
  <c r="G800" i="8"/>
  <c r="K800" i="8"/>
  <c r="L800" i="8" s="1"/>
  <c r="C801" i="8"/>
  <c r="D801" i="8"/>
  <c r="F801" i="8"/>
  <c r="G801" i="8"/>
  <c r="K801" i="8"/>
  <c r="L801" i="8" s="1"/>
  <c r="C802" i="8"/>
  <c r="D802" i="8"/>
  <c r="F802" i="8"/>
  <c r="G802" i="8"/>
  <c r="K802" i="8"/>
  <c r="L802" i="8" s="1"/>
  <c r="C803" i="8"/>
  <c r="D803" i="8"/>
  <c r="F803" i="8"/>
  <c r="G803" i="8"/>
  <c r="K803" i="8"/>
  <c r="L803" i="8" s="1"/>
  <c r="C804" i="8"/>
  <c r="D804" i="8"/>
  <c r="F804" i="8"/>
  <c r="G804" i="8"/>
  <c r="K804" i="8"/>
  <c r="L804" i="8" s="1"/>
  <c r="C805" i="8"/>
  <c r="D805" i="8"/>
  <c r="F805" i="8"/>
  <c r="G805" i="8"/>
  <c r="K805" i="8"/>
  <c r="L805" i="8" s="1"/>
  <c r="C806" i="8"/>
  <c r="D806" i="8"/>
  <c r="F806" i="8"/>
  <c r="G806" i="8"/>
  <c r="K806" i="8"/>
  <c r="L806" i="8" s="1"/>
  <c r="C807" i="8"/>
  <c r="D807" i="8"/>
  <c r="F807" i="8"/>
  <c r="G807" i="8"/>
  <c r="K807" i="8"/>
  <c r="L807" i="8" s="1"/>
  <c r="C808" i="8"/>
  <c r="D808" i="8"/>
  <c r="F808" i="8"/>
  <c r="G808" i="8"/>
  <c r="K808" i="8"/>
  <c r="L808" i="8" s="1"/>
  <c r="C809" i="8"/>
  <c r="D809" i="8"/>
  <c r="F809" i="8"/>
  <c r="G809" i="8"/>
  <c r="K809" i="8"/>
  <c r="L809" i="8" s="1"/>
  <c r="C810" i="8"/>
  <c r="D810" i="8"/>
  <c r="F810" i="8"/>
  <c r="G810" i="8"/>
  <c r="K810" i="8"/>
  <c r="L810" i="8" s="1"/>
  <c r="C811" i="8"/>
  <c r="D811" i="8"/>
  <c r="F811" i="8"/>
  <c r="G811" i="8"/>
  <c r="K811" i="8"/>
  <c r="L811" i="8" s="1"/>
  <c r="C812" i="8"/>
  <c r="D812" i="8"/>
  <c r="F812" i="8"/>
  <c r="G812" i="8"/>
  <c r="K812" i="8"/>
  <c r="L812" i="8" s="1"/>
  <c r="C813" i="8"/>
  <c r="D813" i="8"/>
  <c r="F813" i="8"/>
  <c r="G813" i="8"/>
  <c r="K813" i="8"/>
  <c r="L813" i="8" s="1"/>
  <c r="C814" i="8"/>
  <c r="D814" i="8"/>
  <c r="F814" i="8"/>
  <c r="G814" i="8"/>
  <c r="K814" i="8"/>
  <c r="L814" i="8" s="1"/>
  <c r="C815" i="8"/>
  <c r="D815" i="8"/>
  <c r="F815" i="8"/>
  <c r="G815" i="8"/>
  <c r="K815" i="8"/>
  <c r="L815" i="8" s="1"/>
  <c r="C816" i="8"/>
  <c r="D816" i="8"/>
  <c r="F816" i="8"/>
  <c r="G816" i="8"/>
  <c r="K816" i="8"/>
  <c r="L816" i="8" s="1"/>
  <c r="C817" i="8"/>
  <c r="D817" i="8"/>
  <c r="F817" i="8"/>
  <c r="G817" i="8"/>
  <c r="K817" i="8"/>
  <c r="L817" i="8" s="1"/>
  <c r="A2" i="21"/>
  <c r="A2" i="20"/>
  <c r="A2" i="19"/>
  <c r="A2" i="18"/>
  <c r="A2" i="16"/>
  <c r="A2" i="14"/>
  <c r="A2" i="11"/>
  <c r="A2" i="29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1" i="8"/>
  <c r="F5" i="8"/>
  <c r="K45" i="29"/>
  <c r="K45" i="16" s="1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8" i="29"/>
  <c r="H29" i="29"/>
  <c r="H30" i="29"/>
  <c r="H31" i="29"/>
  <c r="H32" i="29"/>
  <c r="H33" i="29"/>
  <c r="H34" i="29"/>
  <c r="H35" i="29"/>
  <c r="H36" i="29"/>
  <c r="C3" i="29"/>
  <c r="F3" i="29" s="1"/>
  <c r="D7" i="11"/>
  <c r="E7" i="11" s="1"/>
  <c r="D8" i="11"/>
  <c r="E8" i="11" s="1"/>
  <c r="D9" i="11"/>
  <c r="E9" i="11" s="1"/>
  <c r="D8" i="14"/>
  <c r="E8" i="14" s="1"/>
  <c r="D9" i="14"/>
  <c r="E9" i="14" s="1"/>
  <c r="D10" i="14"/>
  <c r="E10" i="14" s="1"/>
  <c r="D18" i="14"/>
  <c r="E18" i="14" s="1"/>
  <c r="D20" i="14"/>
  <c r="E20" i="14" s="1"/>
  <c r="D25" i="14"/>
  <c r="E25" i="14" s="1"/>
  <c r="D10" i="18"/>
  <c r="E10" i="18" s="1"/>
  <c r="D21" i="18"/>
  <c r="E21" i="18" s="1"/>
  <c r="I10" i="20"/>
  <c r="J10" i="20" s="1"/>
  <c r="C818" i="8"/>
  <c r="D818" i="8"/>
  <c r="F818" i="8"/>
  <c r="G818" i="8"/>
  <c r="K818" i="8"/>
  <c r="L818" i="8"/>
  <c r="C819" i="8"/>
  <c r="D819" i="8"/>
  <c r="F819" i="8"/>
  <c r="G819" i="8"/>
  <c r="K819" i="8"/>
  <c r="L819" i="8" s="1"/>
  <c r="C820" i="8"/>
  <c r="D820" i="8"/>
  <c r="F820" i="8"/>
  <c r="G820" i="8"/>
  <c r="K820" i="8"/>
  <c r="L820" i="8"/>
  <c r="C821" i="8"/>
  <c r="D821" i="8"/>
  <c r="F821" i="8"/>
  <c r="G821" i="8"/>
  <c r="K821" i="8"/>
  <c r="L821" i="8" s="1"/>
  <c r="C822" i="8"/>
  <c r="D822" i="8"/>
  <c r="F822" i="8"/>
  <c r="G822" i="8"/>
  <c r="K822" i="8"/>
  <c r="L822" i="8"/>
  <c r="C823" i="8"/>
  <c r="D823" i="8"/>
  <c r="F823" i="8"/>
  <c r="G823" i="8"/>
  <c r="K823" i="8"/>
  <c r="L823" i="8" s="1"/>
  <c r="C824" i="8"/>
  <c r="D824" i="8"/>
  <c r="F824" i="8"/>
  <c r="G824" i="8"/>
  <c r="K824" i="8"/>
  <c r="L824" i="8"/>
  <c r="C825" i="8"/>
  <c r="D825" i="8"/>
  <c r="F825" i="8"/>
  <c r="G825" i="8"/>
  <c r="K825" i="8"/>
  <c r="L825" i="8" s="1"/>
  <c r="C826" i="8"/>
  <c r="D826" i="8"/>
  <c r="F826" i="8"/>
  <c r="G826" i="8"/>
  <c r="K826" i="8"/>
  <c r="L826" i="8"/>
  <c r="C827" i="8"/>
  <c r="D827" i="8"/>
  <c r="F827" i="8"/>
  <c r="G827" i="8"/>
  <c r="K827" i="8"/>
  <c r="L827" i="8" s="1"/>
  <c r="C828" i="8"/>
  <c r="D828" i="8"/>
  <c r="F828" i="8"/>
  <c r="G828" i="8"/>
  <c r="K828" i="8"/>
  <c r="L828" i="8"/>
  <c r="C829" i="8"/>
  <c r="D829" i="8"/>
  <c r="F829" i="8"/>
  <c r="G829" i="8"/>
  <c r="K829" i="8"/>
  <c r="L829" i="8" s="1"/>
  <c r="C830" i="8"/>
  <c r="D830" i="8"/>
  <c r="F830" i="8"/>
  <c r="G830" i="8"/>
  <c r="K830" i="8"/>
  <c r="L830" i="8"/>
  <c r="C831" i="8"/>
  <c r="D831" i="8"/>
  <c r="F831" i="8"/>
  <c r="G831" i="8"/>
  <c r="K831" i="8"/>
  <c r="L831" i="8" s="1"/>
  <c r="C832" i="8"/>
  <c r="D832" i="8"/>
  <c r="F832" i="8"/>
  <c r="G832" i="8"/>
  <c r="K832" i="8"/>
  <c r="L832" i="8"/>
  <c r="C833" i="8"/>
  <c r="D833" i="8"/>
  <c r="F833" i="8"/>
  <c r="G833" i="8"/>
  <c r="K833" i="8"/>
  <c r="L833" i="8" s="1"/>
  <c r="C834" i="8"/>
  <c r="D834" i="8"/>
  <c r="F834" i="8"/>
  <c r="G834" i="8"/>
  <c r="K834" i="8"/>
  <c r="L834" i="8"/>
  <c r="C835" i="8"/>
  <c r="D835" i="8"/>
  <c r="F835" i="8"/>
  <c r="G835" i="8"/>
  <c r="K835" i="8"/>
  <c r="L835" i="8" s="1"/>
  <c r="C836" i="8"/>
  <c r="D836" i="8"/>
  <c r="F836" i="8"/>
  <c r="G836" i="8"/>
  <c r="K836" i="8"/>
  <c r="L836" i="8"/>
  <c r="C837" i="8"/>
  <c r="D837" i="8"/>
  <c r="F837" i="8"/>
  <c r="G837" i="8"/>
  <c r="K837" i="8"/>
  <c r="L837" i="8"/>
  <c r="C838" i="8"/>
  <c r="D838" i="8"/>
  <c r="F838" i="8"/>
  <c r="G838" i="8"/>
  <c r="K838" i="8"/>
  <c r="L838" i="8"/>
  <c r="C839" i="8"/>
  <c r="D839" i="8"/>
  <c r="F839" i="8"/>
  <c r="G839" i="8"/>
  <c r="K839" i="8"/>
  <c r="L839" i="8"/>
  <c r="C840" i="8"/>
  <c r="D840" i="8"/>
  <c r="F840" i="8"/>
  <c r="G840" i="8"/>
  <c r="K840" i="8"/>
  <c r="L840" i="8"/>
  <c r="C841" i="8"/>
  <c r="D841" i="8"/>
  <c r="F841" i="8"/>
  <c r="G841" i="8"/>
  <c r="K841" i="8"/>
  <c r="L841" i="8"/>
  <c r="C842" i="8"/>
  <c r="D842" i="8"/>
  <c r="F842" i="8"/>
  <c r="G842" i="8"/>
  <c r="K842" i="8"/>
  <c r="L842" i="8"/>
  <c r="C843" i="8"/>
  <c r="D843" i="8"/>
  <c r="F843" i="8"/>
  <c r="G843" i="8"/>
  <c r="K843" i="8"/>
  <c r="L843" i="8"/>
  <c r="C844" i="8"/>
  <c r="D844" i="8"/>
  <c r="F844" i="8"/>
  <c r="G844" i="8"/>
  <c r="K844" i="8"/>
  <c r="L844" i="8"/>
  <c r="C845" i="8"/>
  <c r="D845" i="8"/>
  <c r="F845" i="8"/>
  <c r="G845" i="8"/>
  <c r="K845" i="8"/>
  <c r="L845" i="8"/>
  <c r="C846" i="8"/>
  <c r="D846" i="8"/>
  <c r="F846" i="8"/>
  <c r="G846" i="8"/>
  <c r="K846" i="8"/>
  <c r="L846" i="8"/>
  <c r="C847" i="8"/>
  <c r="D847" i="8"/>
  <c r="F847" i="8"/>
  <c r="G847" i="8"/>
  <c r="K847" i="8"/>
  <c r="L847" i="8"/>
  <c r="C848" i="8"/>
  <c r="D848" i="8"/>
  <c r="F848" i="8"/>
  <c r="G848" i="8"/>
  <c r="K848" i="8"/>
  <c r="L848" i="8"/>
  <c r="C849" i="8"/>
  <c r="D849" i="8"/>
  <c r="F849" i="8"/>
  <c r="G849" i="8"/>
  <c r="K849" i="8"/>
  <c r="L849" i="8"/>
  <c r="C850" i="8"/>
  <c r="D850" i="8"/>
  <c r="F850" i="8"/>
  <c r="G850" i="8"/>
  <c r="K850" i="8"/>
  <c r="L850" i="8"/>
  <c r="C851" i="8"/>
  <c r="D851" i="8"/>
  <c r="F851" i="8"/>
  <c r="G851" i="8"/>
  <c r="K851" i="8"/>
  <c r="L851" i="8"/>
  <c r="C852" i="8"/>
  <c r="D852" i="8"/>
  <c r="F852" i="8"/>
  <c r="G852" i="8"/>
  <c r="K852" i="8"/>
  <c r="L852" i="8" s="1"/>
  <c r="C853" i="8"/>
  <c r="D853" i="8"/>
  <c r="F853" i="8"/>
  <c r="G853" i="8"/>
  <c r="K853" i="8"/>
  <c r="L853" i="8"/>
  <c r="C854" i="8"/>
  <c r="D854" i="8"/>
  <c r="F854" i="8"/>
  <c r="G854" i="8"/>
  <c r="K854" i="8"/>
  <c r="L854" i="8" s="1"/>
  <c r="C855" i="8"/>
  <c r="D855" i="8"/>
  <c r="F855" i="8"/>
  <c r="G855" i="8"/>
  <c r="K855" i="8"/>
  <c r="L855" i="8"/>
  <c r="C856" i="8"/>
  <c r="D856" i="8"/>
  <c r="F856" i="8"/>
  <c r="G856" i="8"/>
  <c r="K856" i="8"/>
  <c r="L856" i="8" s="1"/>
  <c r="C857" i="8"/>
  <c r="D857" i="8"/>
  <c r="F857" i="8"/>
  <c r="G857" i="8"/>
  <c r="K857" i="8"/>
  <c r="L857" i="8" s="1"/>
  <c r="C858" i="8"/>
  <c r="D858" i="8"/>
  <c r="F858" i="8"/>
  <c r="G858" i="8"/>
  <c r="K858" i="8"/>
  <c r="L858" i="8" s="1"/>
  <c r="C859" i="8"/>
  <c r="D859" i="8"/>
  <c r="F859" i="8"/>
  <c r="G859" i="8"/>
  <c r="K859" i="8"/>
  <c r="L859" i="8"/>
  <c r="C860" i="8"/>
  <c r="D860" i="8"/>
  <c r="F860" i="8"/>
  <c r="G860" i="8"/>
  <c r="K860" i="8"/>
  <c r="L860" i="8" s="1"/>
  <c r="C861" i="8"/>
  <c r="D861" i="8"/>
  <c r="F861" i="8"/>
  <c r="G861" i="8"/>
  <c r="K861" i="8"/>
  <c r="L861" i="8"/>
  <c r="C862" i="8"/>
  <c r="D862" i="8"/>
  <c r="F862" i="8"/>
  <c r="G862" i="8"/>
  <c r="K862" i="8"/>
  <c r="L862" i="8" s="1"/>
  <c r="C863" i="8"/>
  <c r="D863" i="8"/>
  <c r="F863" i="8"/>
  <c r="G863" i="8"/>
  <c r="K863" i="8"/>
  <c r="L863" i="8"/>
  <c r="C864" i="8"/>
  <c r="D864" i="8"/>
  <c r="F864" i="8"/>
  <c r="G864" i="8"/>
  <c r="K864" i="8"/>
  <c r="L864" i="8" s="1"/>
  <c r="C865" i="8"/>
  <c r="D865" i="8"/>
  <c r="F865" i="8"/>
  <c r="G865" i="8"/>
  <c r="K865" i="8"/>
  <c r="L865" i="8" s="1"/>
  <c r="C866" i="8"/>
  <c r="D866" i="8"/>
  <c r="F866" i="8"/>
  <c r="G866" i="8"/>
  <c r="K866" i="8"/>
  <c r="L866" i="8" s="1"/>
  <c r="C867" i="8"/>
  <c r="D867" i="8"/>
  <c r="F867" i="8"/>
  <c r="G867" i="8"/>
  <c r="K867" i="8"/>
  <c r="L867" i="8" s="1"/>
  <c r="C868" i="8"/>
  <c r="D868" i="8"/>
  <c r="F868" i="8"/>
  <c r="G868" i="8"/>
  <c r="K868" i="8"/>
  <c r="L868" i="8" s="1"/>
  <c r="C869" i="8"/>
  <c r="D869" i="8"/>
  <c r="F869" i="8"/>
  <c r="G869" i="8"/>
  <c r="K869" i="8"/>
  <c r="L869" i="8"/>
  <c r="C870" i="8"/>
  <c r="D870" i="8"/>
  <c r="F870" i="8"/>
  <c r="G870" i="8"/>
  <c r="K870" i="8"/>
  <c r="L870" i="8" s="1"/>
  <c r="C871" i="8"/>
  <c r="D871" i="8"/>
  <c r="F871" i="8"/>
  <c r="G871" i="8"/>
  <c r="K871" i="8"/>
  <c r="L871" i="8"/>
  <c r="C872" i="8"/>
  <c r="D872" i="8"/>
  <c r="F872" i="8"/>
  <c r="G872" i="8"/>
  <c r="K872" i="8"/>
  <c r="L872" i="8" s="1"/>
  <c r="C873" i="8"/>
  <c r="D873" i="8"/>
  <c r="F873" i="8"/>
  <c r="G873" i="8"/>
  <c r="K873" i="8"/>
  <c r="L873" i="8" s="1"/>
  <c r="C874" i="8"/>
  <c r="D874" i="8"/>
  <c r="F874" i="8"/>
  <c r="G874" i="8"/>
  <c r="K874" i="8"/>
  <c r="L874" i="8" s="1"/>
  <c r="C875" i="8"/>
  <c r="D875" i="8"/>
  <c r="F875" i="8"/>
  <c r="G875" i="8"/>
  <c r="K875" i="8"/>
  <c r="L875" i="8"/>
  <c r="C876" i="8"/>
  <c r="D876" i="8"/>
  <c r="F876" i="8"/>
  <c r="G876" i="8"/>
  <c r="K876" i="8"/>
  <c r="L876" i="8" s="1"/>
  <c r="C877" i="8"/>
  <c r="D877" i="8"/>
  <c r="F877" i="8"/>
  <c r="G877" i="8"/>
  <c r="K877" i="8"/>
  <c r="L877" i="8"/>
  <c r="C878" i="8"/>
  <c r="D878" i="8"/>
  <c r="F878" i="8"/>
  <c r="G878" i="8"/>
  <c r="K878" i="8"/>
  <c r="L878" i="8" s="1"/>
  <c r="C879" i="8"/>
  <c r="D879" i="8"/>
  <c r="F879" i="8"/>
  <c r="G879" i="8"/>
  <c r="K879" i="8"/>
  <c r="L879" i="8"/>
  <c r="C880" i="8"/>
  <c r="D880" i="8"/>
  <c r="F880" i="8"/>
  <c r="G880" i="8"/>
  <c r="K880" i="8"/>
  <c r="L880" i="8" s="1"/>
  <c r="C881" i="8"/>
  <c r="D881" i="8"/>
  <c r="F881" i="8"/>
  <c r="G881" i="8"/>
  <c r="K881" i="8"/>
  <c r="L881" i="8" s="1"/>
  <c r="C882" i="8"/>
  <c r="D882" i="8"/>
  <c r="F882" i="8"/>
  <c r="G882" i="8"/>
  <c r="K882" i="8"/>
  <c r="L882" i="8" s="1"/>
  <c r="C883" i="8"/>
  <c r="D883" i="8"/>
  <c r="F883" i="8"/>
  <c r="G883" i="8"/>
  <c r="K883" i="8"/>
  <c r="L883" i="8"/>
  <c r="C884" i="8"/>
  <c r="D884" i="8"/>
  <c r="F884" i="8"/>
  <c r="G884" i="8"/>
  <c r="K884" i="8"/>
  <c r="L884" i="8" s="1"/>
  <c r="C885" i="8"/>
  <c r="D885" i="8"/>
  <c r="F885" i="8"/>
  <c r="G885" i="8"/>
  <c r="K885" i="8"/>
  <c r="L885" i="8"/>
  <c r="C886" i="8"/>
  <c r="D886" i="8"/>
  <c r="F886" i="8"/>
  <c r="G886" i="8"/>
  <c r="K886" i="8"/>
  <c r="L886" i="8" s="1"/>
  <c r="C887" i="8"/>
  <c r="D887" i="8"/>
  <c r="F887" i="8"/>
  <c r="G887" i="8"/>
  <c r="K887" i="8"/>
  <c r="L887" i="8"/>
  <c r="C888" i="8"/>
  <c r="D888" i="8"/>
  <c r="F888" i="8"/>
  <c r="G888" i="8"/>
  <c r="K888" i="8"/>
  <c r="L888" i="8" s="1"/>
  <c r="C889" i="8"/>
  <c r="D889" i="8"/>
  <c r="F889" i="8"/>
  <c r="G889" i="8"/>
  <c r="K889" i="8"/>
  <c r="L889" i="8" s="1"/>
  <c r="C890" i="8"/>
  <c r="D890" i="8"/>
  <c r="F890" i="8"/>
  <c r="G890" i="8"/>
  <c r="K890" i="8"/>
  <c r="L890" i="8" s="1"/>
  <c r="C891" i="8"/>
  <c r="D891" i="8"/>
  <c r="F891" i="8"/>
  <c r="G891" i="8"/>
  <c r="K891" i="8"/>
  <c r="L891" i="8"/>
  <c r="C892" i="8"/>
  <c r="D892" i="8"/>
  <c r="F892" i="8"/>
  <c r="G892" i="8"/>
  <c r="K892" i="8"/>
  <c r="L892" i="8" s="1"/>
  <c r="C893" i="8"/>
  <c r="D893" i="8"/>
  <c r="F893" i="8"/>
  <c r="G893" i="8"/>
  <c r="K893" i="8"/>
  <c r="L893" i="8"/>
  <c r="C894" i="8"/>
  <c r="D894" i="8"/>
  <c r="F894" i="8"/>
  <c r="G894" i="8"/>
  <c r="K894" i="8"/>
  <c r="L894" i="8" s="1"/>
  <c r="C895" i="8"/>
  <c r="D895" i="8"/>
  <c r="F895" i="8"/>
  <c r="G895" i="8"/>
  <c r="K895" i="8"/>
  <c r="L895" i="8"/>
  <c r="C896" i="8"/>
  <c r="D896" i="8"/>
  <c r="F896" i="8"/>
  <c r="G896" i="8"/>
  <c r="K896" i="8"/>
  <c r="L896" i="8" s="1"/>
  <c r="C897" i="8"/>
  <c r="D897" i="8"/>
  <c r="F897" i="8"/>
  <c r="G897" i="8"/>
  <c r="K897" i="8"/>
  <c r="L897" i="8" s="1"/>
  <c r="C898" i="8"/>
  <c r="D898" i="8"/>
  <c r="F898" i="8"/>
  <c r="G898" i="8"/>
  <c r="K898" i="8"/>
  <c r="L898" i="8" s="1"/>
  <c r="C899" i="8"/>
  <c r="D899" i="8"/>
  <c r="F899" i="8"/>
  <c r="G899" i="8"/>
  <c r="K899" i="8"/>
  <c r="L899" i="8" s="1"/>
  <c r="C900" i="8"/>
  <c r="D900" i="8"/>
  <c r="F900" i="8"/>
  <c r="G900" i="8"/>
  <c r="K900" i="8"/>
  <c r="L900" i="8" s="1"/>
  <c r="C901" i="8"/>
  <c r="D901" i="8"/>
  <c r="F901" i="8"/>
  <c r="G901" i="8"/>
  <c r="K901" i="8"/>
  <c r="L901" i="8"/>
  <c r="C902" i="8"/>
  <c r="D902" i="8"/>
  <c r="F902" i="8"/>
  <c r="G902" i="8"/>
  <c r="K902" i="8"/>
  <c r="L902" i="8" s="1"/>
  <c r="C903" i="8"/>
  <c r="D903" i="8"/>
  <c r="F903" i="8"/>
  <c r="G903" i="8"/>
  <c r="K903" i="8"/>
  <c r="L903" i="8"/>
  <c r="C904" i="8"/>
  <c r="D904" i="8"/>
  <c r="F904" i="8"/>
  <c r="G904" i="8"/>
  <c r="K904" i="8"/>
  <c r="L904" i="8" s="1"/>
  <c r="C905" i="8"/>
  <c r="D905" i="8"/>
  <c r="F905" i="8"/>
  <c r="G905" i="8"/>
  <c r="K905" i="8"/>
  <c r="L905" i="8" s="1"/>
  <c r="C906" i="8"/>
  <c r="D906" i="8"/>
  <c r="F906" i="8"/>
  <c r="G906" i="8"/>
  <c r="K906" i="8"/>
  <c r="L906" i="8" s="1"/>
  <c r="C907" i="8"/>
  <c r="D907" i="8"/>
  <c r="F907" i="8"/>
  <c r="G907" i="8"/>
  <c r="K907" i="8"/>
  <c r="L907" i="8"/>
  <c r="C908" i="8"/>
  <c r="D908" i="8"/>
  <c r="F908" i="8"/>
  <c r="G908" i="8"/>
  <c r="K908" i="8"/>
  <c r="L908" i="8" s="1"/>
  <c r="C909" i="8"/>
  <c r="D909" i="8"/>
  <c r="F909" i="8"/>
  <c r="G909" i="8"/>
  <c r="K909" i="8"/>
  <c r="L909" i="8"/>
  <c r="C910" i="8"/>
  <c r="D910" i="8"/>
  <c r="F910" i="8"/>
  <c r="G910" i="8"/>
  <c r="K910" i="8"/>
  <c r="L910" i="8" s="1"/>
  <c r="C911" i="8"/>
  <c r="D911" i="8"/>
  <c r="F911" i="8"/>
  <c r="G911" i="8"/>
  <c r="K911" i="8"/>
  <c r="L911" i="8"/>
  <c r="C912" i="8"/>
  <c r="D912" i="8"/>
  <c r="F912" i="8"/>
  <c r="G912" i="8"/>
  <c r="K912" i="8"/>
  <c r="L912" i="8" s="1"/>
  <c r="C913" i="8"/>
  <c r="D913" i="8"/>
  <c r="F913" i="8"/>
  <c r="G913" i="8"/>
  <c r="K913" i="8"/>
  <c r="L913" i="8" s="1"/>
  <c r="C914" i="8"/>
  <c r="D914" i="8"/>
  <c r="F914" i="8"/>
  <c r="G914" i="8"/>
  <c r="K914" i="8"/>
  <c r="L914" i="8" s="1"/>
  <c r="C915" i="8"/>
  <c r="D915" i="8"/>
  <c r="F915" i="8"/>
  <c r="G915" i="8"/>
  <c r="K915" i="8"/>
  <c r="L915" i="8"/>
  <c r="C916" i="8"/>
  <c r="D916" i="8"/>
  <c r="F916" i="8"/>
  <c r="G916" i="8"/>
  <c r="K916" i="8"/>
  <c r="L916" i="8" s="1"/>
  <c r="C917" i="8"/>
  <c r="D917" i="8"/>
  <c r="F917" i="8"/>
  <c r="G917" i="8"/>
  <c r="K917" i="8"/>
  <c r="L917" i="8"/>
  <c r="C918" i="8"/>
  <c r="D918" i="8"/>
  <c r="F918" i="8"/>
  <c r="G918" i="8"/>
  <c r="K918" i="8"/>
  <c r="L918" i="8" s="1"/>
  <c r="C919" i="8"/>
  <c r="D919" i="8"/>
  <c r="F919" i="8"/>
  <c r="G919" i="8"/>
  <c r="K919" i="8"/>
  <c r="L919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160" i="8"/>
  <c r="Q161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208" i="8"/>
  <c r="Q209" i="8"/>
  <c r="Q210" i="8"/>
  <c r="Q211" i="8"/>
  <c r="Q212" i="8"/>
  <c r="Q213" i="8"/>
  <c r="Q214" i="8"/>
  <c r="Q215" i="8"/>
  <c r="Q216" i="8"/>
  <c r="Q217" i="8"/>
  <c r="Q218" i="8"/>
  <c r="Q219" i="8"/>
  <c r="Q220" i="8"/>
  <c r="Q221" i="8"/>
  <c r="Q222" i="8"/>
  <c r="Q223" i="8"/>
  <c r="Q224" i="8"/>
  <c r="Q225" i="8"/>
  <c r="Q226" i="8"/>
  <c r="Q227" i="8"/>
  <c r="Q228" i="8"/>
  <c r="Q229" i="8"/>
  <c r="Q230" i="8"/>
  <c r="Q231" i="8"/>
  <c r="Q232" i="8"/>
  <c r="Q233" i="8"/>
  <c r="Q234" i="8"/>
  <c r="Q235" i="8"/>
  <c r="Q236" i="8"/>
  <c r="Q237" i="8"/>
  <c r="Q238" i="8"/>
  <c r="Q239" i="8"/>
  <c r="Q240" i="8"/>
  <c r="Q241" i="8"/>
  <c r="Q242" i="8"/>
  <c r="Q243" i="8"/>
  <c r="Q244" i="8"/>
  <c r="Q245" i="8"/>
  <c r="Q246" i="8"/>
  <c r="Q247" i="8"/>
  <c r="Q248" i="8"/>
  <c r="Q249" i="8"/>
  <c r="Q250" i="8"/>
  <c r="Q251" i="8"/>
  <c r="Q252" i="8"/>
  <c r="Q253" i="8"/>
  <c r="Q254" i="8"/>
  <c r="Q255" i="8"/>
  <c r="Q256" i="8"/>
  <c r="Q257" i="8"/>
  <c r="Q258" i="8"/>
  <c r="Q259" i="8"/>
  <c r="Q260" i="8"/>
  <c r="Q261" i="8"/>
  <c r="Q262" i="8"/>
  <c r="Q263" i="8"/>
  <c r="Q264" i="8"/>
  <c r="Q265" i="8"/>
  <c r="Q266" i="8"/>
  <c r="Q267" i="8"/>
  <c r="Q268" i="8"/>
  <c r="Q269" i="8"/>
  <c r="Q270" i="8"/>
  <c r="Q271" i="8"/>
  <c r="Q272" i="8"/>
  <c r="Q273" i="8"/>
  <c r="Q274" i="8"/>
  <c r="Q275" i="8"/>
  <c r="Q276" i="8"/>
  <c r="Q277" i="8"/>
  <c r="Q278" i="8"/>
  <c r="Q279" i="8"/>
  <c r="Q280" i="8"/>
  <c r="Q281" i="8"/>
  <c r="Q282" i="8"/>
  <c r="Q283" i="8"/>
  <c r="Q284" i="8"/>
  <c r="Q285" i="8"/>
  <c r="Q286" i="8"/>
  <c r="Q287" i="8"/>
  <c r="Q288" i="8"/>
  <c r="Q289" i="8"/>
  <c r="Q290" i="8"/>
  <c r="Q291" i="8"/>
  <c r="Q292" i="8"/>
  <c r="Q293" i="8"/>
  <c r="Q294" i="8"/>
  <c r="Q295" i="8"/>
  <c r="Q296" i="8"/>
  <c r="Q297" i="8"/>
  <c r="Q298" i="8"/>
  <c r="Q299" i="8"/>
  <c r="Q300" i="8"/>
  <c r="Q301" i="8"/>
  <c r="Q302" i="8"/>
  <c r="Q303" i="8"/>
  <c r="Q304" i="8"/>
  <c r="Q305" i="8"/>
  <c r="Q306" i="8"/>
  <c r="Q307" i="8"/>
  <c r="Q308" i="8"/>
  <c r="Q309" i="8"/>
  <c r="Q310" i="8"/>
  <c r="Q311" i="8"/>
  <c r="Q312" i="8"/>
  <c r="Q313" i="8"/>
  <c r="Q314" i="8"/>
  <c r="Q315" i="8"/>
  <c r="Q316" i="8"/>
  <c r="Q317" i="8"/>
  <c r="Q318" i="8"/>
  <c r="Q319" i="8"/>
  <c r="Q320" i="8"/>
  <c r="Q321" i="8"/>
  <c r="Q322" i="8"/>
  <c r="Q323" i="8"/>
  <c r="Q324" i="8"/>
  <c r="Q325" i="8"/>
  <c r="Q326" i="8"/>
  <c r="Q327" i="8"/>
  <c r="Q328" i="8"/>
  <c r="Q329" i="8"/>
  <c r="Q330" i="8"/>
  <c r="Q331" i="8"/>
  <c r="Q332" i="8"/>
  <c r="Q333" i="8"/>
  <c r="Q334" i="8"/>
  <c r="Q335" i="8"/>
  <c r="Q336" i="8"/>
  <c r="Q337" i="8"/>
  <c r="Q338" i="8"/>
  <c r="Q339" i="8"/>
  <c r="Q340" i="8"/>
  <c r="Q341" i="8"/>
  <c r="Q342" i="8"/>
  <c r="Q343" i="8"/>
  <c r="Q344" i="8"/>
  <c r="Q345" i="8"/>
  <c r="Q346" i="8"/>
  <c r="Q347" i="8"/>
  <c r="Q348" i="8"/>
  <c r="Q349" i="8"/>
  <c r="Q350" i="8"/>
  <c r="Q351" i="8"/>
  <c r="Q352" i="8"/>
  <c r="Q353" i="8"/>
  <c r="Q354" i="8"/>
  <c r="Q355" i="8"/>
  <c r="Q356" i="8"/>
  <c r="Q357" i="8"/>
  <c r="Q358" i="8"/>
  <c r="Q359" i="8"/>
  <c r="Q360" i="8"/>
  <c r="Q361" i="8"/>
  <c r="Q362" i="8"/>
  <c r="Q363" i="8"/>
  <c r="Q364" i="8"/>
  <c r="Q365" i="8"/>
  <c r="Q366" i="8"/>
  <c r="Q367" i="8"/>
  <c r="Q368" i="8"/>
  <c r="Q369" i="8"/>
  <c r="Q370" i="8"/>
  <c r="Q371" i="8"/>
  <c r="Q372" i="8"/>
  <c r="Q373" i="8"/>
  <c r="Q374" i="8"/>
  <c r="Q375" i="8"/>
  <c r="Q376" i="8"/>
  <c r="Q377" i="8"/>
  <c r="Q378" i="8"/>
  <c r="Q379" i="8"/>
  <c r="Q380" i="8"/>
  <c r="Q381" i="8"/>
  <c r="Q382" i="8"/>
  <c r="Q383" i="8"/>
  <c r="Q384" i="8"/>
  <c r="Q385" i="8"/>
  <c r="Q386" i="8"/>
  <c r="Q387" i="8"/>
  <c r="Q388" i="8"/>
  <c r="Q389" i="8"/>
  <c r="Q390" i="8"/>
  <c r="Q391" i="8"/>
  <c r="Q392" i="8"/>
  <c r="Q393" i="8"/>
  <c r="Q394" i="8"/>
  <c r="Q395" i="8"/>
  <c r="Q396" i="8"/>
  <c r="Q397" i="8"/>
  <c r="Q398" i="8"/>
  <c r="Q399" i="8"/>
  <c r="Q400" i="8"/>
  <c r="Q401" i="8"/>
  <c r="Q402" i="8"/>
  <c r="Q403" i="8"/>
  <c r="Q404" i="8"/>
  <c r="Q405" i="8"/>
  <c r="Q406" i="8"/>
  <c r="Q407" i="8"/>
  <c r="Q408" i="8"/>
  <c r="Q409" i="8"/>
  <c r="Q410" i="8"/>
  <c r="Q411" i="8"/>
  <c r="Q412" i="8"/>
  <c r="Q413" i="8"/>
  <c r="Q414" i="8"/>
  <c r="Q415" i="8"/>
  <c r="Q416" i="8"/>
  <c r="Q417" i="8"/>
  <c r="Q418" i="8"/>
  <c r="Q419" i="8"/>
  <c r="Q420" i="8"/>
  <c r="Q421" i="8"/>
  <c r="Q422" i="8"/>
  <c r="Q423" i="8"/>
  <c r="Q424" i="8"/>
  <c r="Q425" i="8"/>
  <c r="Q426" i="8"/>
  <c r="Q427" i="8"/>
  <c r="Q428" i="8"/>
  <c r="Q429" i="8"/>
  <c r="Q430" i="8"/>
  <c r="Q431" i="8"/>
  <c r="Q432" i="8"/>
  <c r="Q433" i="8"/>
  <c r="Q434" i="8"/>
  <c r="Q435" i="8"/>
  <c r="Q436" i="8"/>
  <c r="Q437" i="8"/>
  <c r="Q438" i="8"/>
  <c r="Q439" i="8"/>
  <c r="Q440" i="8"/>
  <c r="Q441" i="8"/>
  <c r="Q442" i="8"/>
  <c r="Q443" i="8"/>
  <c r="Q444" i="8"/>
  <c r="Q445" i="8"/>
  <c r="Q446" i="8"/>
  <c r="Q447" i="8"/>
  <c r="Q448" i="8"/>
  <c r="Q449" i="8"/>
  <c r="Q450" i="8"/>
  <c r="Q451" i="8"/>
  <c r="Q452" i="8"/>
  <c r="Q453" i="8"/>
  <c r="Q454" i="8"/>
  <c r="Q455" i="8"/>
  <c r="Q456" i="8"/>
  <c r="Q457" i="8"/>
  <c r="Q458" i="8"/>
  <c r="Q459" i="8"/>
  <c r="Q460" i="8"/>
  <c r="Q461" i="8"/>
  <c r="Q462" i="8"/>
  <c r="Q463" i="8"/>
  <c r="Q464" i="8"/>
  <c r="Q465" i="8"/>
  <c r="Q466" i="8"/>
  <c r="Q467" i="8"/>
  <c r="Q468" i="8"/>
  <c r="Q469" i="8"/>
  <c r="Q470" i="8"/>
  <c r="Q471" i="8"/>
  <c r="Q472" i="8"/>
  <c r="Q473" i="8"/>
  <c r="Q474" i="8"/>
  <c r="Q475" i="8"/>
  <c r="Q476" i="8"/>
  <c r="Q477" i="8"/>
  <c r="Q478" i="8"/>
  <c r="Q479" i="8"/>
  <c r="Q480" i="8"/>
  <c r="Q481" i="8"/>
  <c r="Q482" i="8"/>
  <c r="Q483" i="8"/>
  <c r="Q484" i="8"/>
  <c r="Q485" i="8"/>
  <c r="Q486" i="8"/>
  <c r="Q487" i="8"/>
  <c r="Q488" i="8"/>
  <c r="Q489" i="8"/>
  <c r="Q490" i="8"/>
  <c r="Q491" i="8"/>
  <c r="Q492" i="8"/>
  <c r="Q493" i="8"/>
  <c r="Q494" i="8"/>
  <c r="Q495" i="8"/>
  <c r="Q496" i="8"/>
  <c r="Q497" i="8"/>
  <c r="Q498" i="8"/>
  <c r="Q499" i="8"/>
  <c r="Q500" i="8"/>
  <c r="Q501" i="8"/>
  <c r="Q502" i="8"/>
  <c r="Q503" i="8"/>
  <c r="Q504" i="8"/>
  <c r="Q505" i="8"/>
  <c r="Q506" i="8"/>
  <c r="Q507" i="8"/>
  <c r="Q508" i="8"/>
  <c r="Q509" i="8"/>
  <c r="Q510" i="8"/>
  <c r="Q511" i="8"/>
  <c r="Q512" i="8"/>
  <c r="Q513" i="8"/>
  <c r="Q514" i="8"/>
  <c r="Q515" i="8"/>
  <c r="Q516" i="8"/>
  <c r="Q517" i="8"/>
  <c r="Q518" i="8"/>
  <c r="Q519" i="8"/>
  <c r="Q520" i="8"/>
  <c r="Q521" i="8"/>
  <c r="Q522" i="8"/>
  <c r="Q523" i="8"/>
  <c r="Q524" i="8"/>
  <c r="Q525" i="8"/>
  <c r="Q526" i="8"/>
  <c r="Q527" i="8"/>
  <c r="Q528" i="8"/>
  <c r="Q529" i="8"/>
  <c r="Q530" i="8"/>
  <c r="Q531" i="8"/>
  <c r="Q532" i="8"/>
  <c r="Q533" i="8"/>
  <c r="Q534" i="8"/>
  <c r="Q535" i="8"/>
  <c r="Q536" i="8"/>
  <c r="Q537" i="8"/>
  <c r="Q538" i="8"/>
  <c r="Q539" i="8"/>
  <c r="Q540" i="8"/>
  <c r="Q541" i="8"/>
  <c r="Q542" i="8"/>
  <c r="Q543" i="8"/>
  <c r="Q544" i="8"/>
  <c r="Q545" i="8"/>
  <c r="Q546" i="8"/>
  <c r="Q547" i="8"/>
  <c r="Q548" i="8"/>
  <c r="Q549" i="8"/>
  <c r="Q550" i="8"/>
  <c r="Q551" i="8"/>
  <c r="Q552" i="8"/>
  <c r="Q553" i="8"/>
  <c r="Q554" i="8"/>
  <c r="Q555" i="8"/>
  <c r="Q556" i="8"/>
  <c r="Q557" i="8"/>
  <c r="Q558" i="8"/>
  <c r="Q559" i="8"/>
  <c r="Q560" i="8"/>
  <c r="Q561" i="8"/>
  <c r="Q562" i="8"/>
  <c r="Q563" i="8"/>
  <c r="Q564" i="8"/>
  <c r="Q565" i="8"/>
  <c r="Q566" i="8"/>
  <c r="Q567" i="8"/>
  <c r="Q568" i="8"/>
  <c r="Q569" i="8"/>
  <c r="Q570" i="8"/>
  <c r="Q571" i="8"/>
  <c r="Q572" i="8"/>
  <c r="Q573" i="8"/>
  <c r="Q574" i="8"/>
  <c r="Q575" i="8"/>
  <c r="Q576" i="8"/>
  <c r="Q577" i="8"/>
  <c r="Q578" i="8"/>
  <c r="Q579" i="8"/>
  <c r="Q580" i="8"/>
  <c r="Q581" i="8"/>
  <c r="Q582" i="8"/>
  <c r="Q583" i="8"/>
  <c r="Q584" i="8"/>
  <c r="Q585" i="8"/>
  <c r="Q586" i="8"/>
  <c r="Q587" i="8"/>
  <c r="Q588" i="8"/>
  <c r="Q589" i="8"/>
  <c r="Q590" i="8"/>
  <c r="Q591" i="8"/>
  <c r="Q592" i="8"/>
  <c r="Q593" i="8"/>
  <c r="Q594" i="8"/>
  <c r="Q595" i="8"/>
  <c r="Q596" i="8"/>
  <c r="Q597" i="8"/>
  <c r="Q598" i="8"/>
  <c r="Q599" i="8"/>
  <c r="Q600" i="8"/>
  <c r="Q601" i="8"/>
  <c r="Q602" i="8"/>
  <c r="Q603" i="8"/>
  <c r="Q604" i="8"/>
  <c r="Q605" i="8"/>
  <c r="Q606" i="8"/>
  <c r="Q607" i="8"/>
  <c r="Q608" i="8"/>
  <c r="Q609" i="8"/>
  <c r="Q610" i="8"/>
  <c r="Q611" i="8"/>
  <c r="Q612" i="8"/>
  <c r="Q613" i="8"/>
  <c r="Q614" i="8"/>
  <c r="Q615" i="8"/>
  <c r="Q616" i="8"/>
  <c r="Q617" i="8"/>
  <c r="Q618" i="8"/>
  <c r="Q619" i="8"/>
  <c r="Q620" i="8"/>
  <c r="Q621" i="8"/>
  <c r="Q622" i="8"/>
  <c r="Q623" i="8"/>
  <c r="Q624" i="8"/>
  <c r="Q625" i="8"/>
  <c r="Q626" i="8"/>
  <c r="Q627" i="8"/>
  <c r="Q628" i="8"/>
  <c r="Q629" i="8"/>
  <c r="Q630" i="8"/>
  <c r="Q631" i="8"/>
  <c r="Q632" i="8"/>
  <c r="Q633" i="8"/>
  <c r="Q634" i="8"/>
  <c r="Q635" i="8"/>
  <c r="Q636" i="8"/>
  <c r="Q637" i="8"/>
  <c r="Q638" i="8"/>
  <c r="Q639" i="8"/>
  <c r="Q640" i="8"/>
  <c r="Q641" i="8"/>
  <c r="Q642" i="8"/>
  <c r="Q643" i="8"/>
  <c r="Q644" i="8"/>
  <c r="Q645" i="8"/>
  <c r="Q646" i="8"/>
  <c r="Q647" i="8"/>
  <c r="Q648" i="8"/>
  <c r="Q649" i="8"/>
  <c r="Q650" i="8"/>
  <c r="Q651" i="8"/>
  <c r="Q652" i="8"/>
  <c r="Q653" i="8"/>
  <c r="Q654" i="8"/>
  <c r="Q655" i="8"/>
  <c r="Q656" i="8"/>
  <c r="Q657" i="8"/>
  <c r="Q658" i="8"/>
  <c r="Q659" i="8"/>
  <c r="Q660" i="8"/>
  <c r="Q661" i="8"/>
  <c r="Q662" i="8"/>
  <c r="Q663" i="8"/>
  <c r="Q664" i="8"/>
  <c r="Q665" i="8"/>
  <c r="Q666" i="8"/>
  <c r="Q667" i="8"/>
  <c r="Q668" i="8"/>
  <c r="Q669" i="8"/>
  <c r="Q670" i="8"/>
  <c r="Q671" i="8"/>
  <c r="Q672" i="8"/>
  <c r="Q673" i="8"/>
  <c r="Q674" i="8"/>
  <c r="Q675" i="8"/>
  <c r="Q676" i="8"/>
  <c r="Q677" i="8"/>
  <c r="Q678" i="8"/>
  <c r="Q679" i="8"/>
  <c r="Q680" i="8"/>
  <c r="Q681" i="8"/>
  <c r="Q682" i="8"/>
  <c r="Q683" i="8"/>
  <c r="Q684" i="8"/>
  <c r="Q685" i="8"/>
  <c r="Q686" i="8"/>
  <c r="Q687" i="8"/>
  <c r="Q688" i="8"/>
  <c r="Q689" i="8"/>
  <c r="Q690" i="8"/>
  <c r="Q691" i="8"/>
  <c r="Q692" i="8"/>
  <c r="Q693" i="8"/>
  <c r="Q694" i="8"/>
  <c r="Q695" i="8"/>
  <c r="Q696" i="8"/>
  <c r="Q697" i="8"/>
  <c r="Q698" i="8"/>
  <c r="Q699" i="8"/>
  <c r="Q700" i="8"/>
  <c r="Q701" i="8"/>
  <c r="Q702" i="8"/>
  <c r="Q703" i="8"/>
  <c r="Q704" i="8"/>
  <c r="Q705" i="8"/>
  <c r="Q706" i="8"/>
  <c r="Q707" i="8"/>
  <c r="Q708" i="8"/>
  <c r="Q709" i="8"/>
  <c r="Q710" i="8"/>
  <c r="Q711" i="8"/>
  <c r="Q712" i="8"/>
  <c r="Q713" i="8"/>
  <c r="Q714" i="8"/>
  <c r="Q715" i="8"/>
  <c r="Q716" i="8"/>
  <c r="Q717" i="8"/>
  <c r="Q718" i="8"/>
  <c r="Q719" i="8"/>
  <c r="Q720" i="8"/>
  <c r="Q721" i="8"/>
  <c r="Q722" i="8"/>
  <c r="Q723" i="8"/>
  <c r="Q724" i="8"/>
  <c r="Q725" i="8"/>
  <c r="Q726" i="8"/>
  <c r="Q727" i="8"/>
  <c r="Q728" i="8"/>
  <c r="Q729" i="8"/>
  <c r="Q730" i="8"/>
  <c r="Q731" i="8"/>
  <c r="Q732" i="8"/>
  <c r="Q733" i="8"/>
  <c r="Q734" i="8"/>
  <c r="Q735" i="8"/>
  <c r="Q736" i="8"/>
  <c r="Q737" i="8"/>
  <c r="Q738" i="8"/>
  <c r="Q739" i="8"/>
  <c r="Q740" i="8"/>
  <c r="Q741" i="8"/>
  <c r="Q742" i="8"/>
  <c r="Q743" i="8"/>
  <c r="Q744" i="8"/>
  <c r="Q745" i="8"/>
  <c r="Q746" i="8"/>
  <c r="Q747" i="8"/>
  <c r="Q748" i="8"/>
  <c r="Q749" i="8"/>
  <c r="Q750" i="8"/>
  <c r="Q751" i="8"/>
  <c r="Q752" i="8"/>
  <c r="Q753" i="8"/>
  <c r="Q754" i="8"/>
  <c r="Q755" i="8"/>
  <c r="Q756" i="8"/>
  <c r="Q757" i="8"/>
  <c r="Q758" i="8"/>
  <c r="Q759" i="8"/>
  <c r="Q760" i="8"/>
  <c r="Q761" i="8"/>
  <c r="Q762" i="8"/>
  <c r="Q763" i="8"/>
  <c r="Q764" i="8"/>
  <c r="Q765" i="8"/>
  <c r="Q766" i="8"/>
  <c r="Q767" i="8"/>
  <c r="Q768" i="8"/>
  <c r="Q769" i="8"/>
  <c r="Q770" i="8"/>
  <c r="Q771" i="8"/>
  <c r="Q772" i="8"/>
  <c r="Q773" i="8"/>
  <c r="Q774" i="8"/>
  <c r="Q775" i="8"/>
  <c r="Q776" i="8"/>
  <c r="Q777" i="8"/>
  <c r="Q778" i="8"/>
  <c r="Q779" i="8"/>
  <c r="Q780" i="8"/>
  <c r="Q781" i="8"/>
  <c r="Q782" i="8"/>
  <c r="Q783" i="8"/>
  <c r="Q784" i="8"/>
  <c r="Q785" i="8"/>
  <c r="Q786" i="8"/>
  <c r="Q787" i="8"/>
  <c r="Q788" i="8"/>
  <c r="Q789" i="8"/>
  <c r="Q790" i="8"/>
  <c r="Q791" i="8"/>
  <c r="Q792" i="8"/>
  <c r="Q793" i="8"/>
  <c r="Q794" i="8"/>
  <c r="Q795" i="8"/>
  <c r="Q796" i="8"/>
  <c r="Q797" i="8"/>
  <c r="Q798" i="8"/>
  <c r="Q799" i="8"/>
  <c r="Q800" i="8"/>
  <c r="Q801" i="8"/>
  <c r="Q802" i="8"/>
  <c r="Q803" i="8"/>
  <c r="Q804" i="8"/>
  <c r="Q805" i="8"/>
  <c r="Q806" i="8"/>
  <c r="Q807" i="8"/>
  <c r="Q808" i="8"/>
  <c r="Q809" i="8"/>
  <c r="Q810" i="8"/>
  <c r="Q811" i="8"/>
  <c r="Q812" i="8"/>
  <c r="Q813" i="8"/>
  <c r="Q814" i="8"/>
  <c r="Q815" i="8"/>
  <c r="Q816" i="8"/>
  <c r="Q817" i="8"/>
  <c r="Q818" i="8"/>
  <c r="Q819" i="8"/>
  <c r="Q820" i="8"/>
  <c r="Q821" i="8"/>
  <c r="Q822" i="8"/>
  <c r="Q823" i="8"/>
  <c r="Q824" i="8"/>
  <c r="Q825" i="8"/>
  <c r="Q826" i="8"/>
  <c r="Q827" i="8"/>
  <c r="Q828" i="8"/>
  <c r="Q829" i="8"/>
  <c r="Q830" i="8"/>
  <c r="Q831" i="8"/>
  <c r="Q832" i="8"/>
  <c r="Q833" i="8"/>
  <c r="Q834" i="8"/>
  <c r="Q835" i="8"/>
  <c r="Q836" i="8"/>
  <c r="Q837" i="8"/>
  <c r="Q838" i="8"/>
  <c r="Q839" i="8"/>
  <c r="Q840" i="8"/>
  <c r="Q841" i="8"/>
  <c r="Q842" i="8"/>
  <c r="Q843" i="8"/>
  <c r="Q844" i="8"/>
  <c r="Q845" i="8"/>
  <c r="Q846" i="8"/>
  <c r="Q847" i="8"/>
  <c r="Q848" i="8"/>
  <c r="Q849" i="8"/>
  <c r="Q850" i="8"/>
  <c r="Q851" i="8"/>
  <c r="Q852" i="8"/>
  <c r="Q853" i="8"/>
  <c r="Q854" i="8"/>
  <c r="Q855" i="8"/>
  <c r="Q856" i="8"/>
  <c r="Q857" i="8"/>
  <c r="Q858" i="8"/>
  <c r="Q859" i="8"/>
  <c r="Q860" i="8"/>
  <c r="Q861" i="8"/>
  <c r="Q862" i="8"/>
  <c r="Q863" i="8"/>
  <c r="Q864" i="8"/>
  <c r="Q865" i="8"/>
  <c r="Q866" i="8"/>
  <c r="Q867" i="8"/>
  <c r="Q868" i="8"/>
  <c r="Q869" i="8"/>
  <c r="Q870" i="8"/>
  <c r="Q871" i="8"/>
  <c r="Q872" i="8"/>
  <c r="Q873" i="8"/>
  <c r="Q874" i="8"/>
  <c r="Q875" i="8"/>
  <c r="Q876" i="8"/>
  <c r="Q877" i="8"/>
  <c r="Q878" i="8"/>
  <c r="Q879" i="8"/>
  <c r="Q880" i="8"/>
  <c r="Q881" i="8"/>
  <c r="Q882" i="8"/>
  <c r="Q883" i="8"/>
  <c r="Q884" i="8"/>
  <c r="Q885" i="8"/>
  <c r="Q886" i="8"/>
  <c r="Q887" i="8"/>
  <c r="Q888" i="8"/>
  <c r="Q889" i="8"/>
  <c r="Q890" i="8"/>
  <c r="Q891" i="8"/>
  <c r="Q892" i="8"/>
  <c r="Q893" i="8"/>
  <c r="Q894" i="8"/>
  <c r="Q895" i="8"/>
  <c r="Q896" i="8"/>
  <c r="Q897" i="8"/>
  <c r="Q898" i="8"/>
  <c r="Q899" i="8"/>
  <c r="Q900" i="8"/>
  <c r="Q901" i="8"/>
  <c r="Q902" i="8"/>
  <c r="Q903" i="8"/>
  <c r="Q904" i="8"/>
  <c r="Q905" i="8"/>
  <c r="Q906" i="8"/>
  <c r="Q907" i="8"/>
  <c r="Q908" i="8"/>
  <c r="Q909" i="8"/>
  <c r="Q910" i="8"/>
  <c r="Q911" i="8"/>
  <c r="Q912" i="8"/>
  <c r="Q913" i="8"/>
  <c r="Q914" i="8"/>
  <c r="Q915" i="8"/>
  <c r="Q916" i="8"/>
  <c r="Q917" i="8"/>
  <c r="Q918" i="8"/>
  <c r="Q919" i="8"/>
  <c r="Q920" i="8"/>
  <c r="Q921" i="8"/>
  <c r="Q922" i="8"/>
  <c r="Q923" i="8"/>
  <c r="Q924" i="8"/>
  <c r="Q925" i="8"/>
  <c r="Q926" i="8"/>
  <c r="Q927" i="8"/>
  <c r="Q928" i="8"/>
  <c r="Q929" i="8"/>
  <c r="Q930" i="8"/>
  <c r="Q931" i="8"/>
  <c r="Q932" i="8"/>
  <c r="Q933" i="8"/>
  <c r="Q934" i="8"/>
  <c r="Q935" i="8"/>
  <c r="Q936" i="8"/>
  <c r="Q937" i="8"/>
  <c r="Q938" i="8"/>
  <c r="Q939" i="8"/>
  <c r="Q940" i="8"/>
  <c r="Q941" i="8"/>
  <c r="Q942" i="8"/>
  <c r="Q943" i="8"/>
  <c r="Q944" i="8"/>
  <c r="Q945" i="8"/>
  <c r="Q946" i="8"/>
  <c r="Q947" i="8"/>
  <c r="Q948" i="8"/>
  <c r="Q949" i="8"/>
  <c r="Q950" i="8"/>
  <c r="Q951" i="8"/>
  <c r="Q952" i="8"/>
  <c r="Q953" i="8"/>
  <c r="Q954" i="8"/>
  <c r="Q955" i="8"/>
  <c r="Q956" i="8"/>
  <c r="Q957" i="8"/>
  <c r="Q958" i="8"/>
  <c r="Q959" i="8"/>
  <c r="Q960" i="8"/>
  <c r="Q961" i="8"/>
  <c r="Q962" i="8"/>
  <c r="Q963" i="8"/>
  <c r="Q964" i="8"/>
  <c r="Q965" i="8"/>
  <c r="Q966" i="8"/>
  <c r="Q967" i="8"/>
  <c r="Q968" i="8"/>
  <c r="Q969" i="8"/>
  <c r="Q970" i="8"/>
  <c r="Q971" i="8"/>
  <c r="Q972" i="8"/>
  <c r="Q973" i="8"/>
  <c r="Q974" i="8"/>
  <c r="Q975" i="8"/>
  <c r="Q976" i="8"/>
  <c r="Q977" i="8"/>
  <c r="Q978" i="8"/>
  <c r="Q979" i="8"/>
  <c r="Q980" i="8"/>
  <c r="Q981" i="8"/>
  <c r="Q982" i="8"/>
  <c r="Q983" i="8"/>
  <c r="Q984" i="8"/>
  <c r="Q985" i="8"/>
  <c r="Q986" i="8"/>
  <c r="Q987" i="8"/>
  <c r="Q988" i="8"/>
  <c r="Q989" i="8"/>
  <c r="Q990" i="8"/>
  <c r="Q991" i="8"/>
  <c r="Q992" i="8"/>
  <c r="Q993" i="8"/>
  <c r="Q994" i="8"/>
  <c r="Q995" i="8"/>
  <c r="Q996" i="8"/>
  <c r="Q997" i="8"/>
  <c r="Q998" i="8"/>
  <c r="Q999" i="8"/>
  <c r="Q1000" i="8"/>
  <c r="Q1001" i="8"/>
  <c r="Q1002" i="8"/>
  <c r="Q1003" i="8"/>
  <c r="Q1004" i="8"/>
  <c r="Q1005" i="8"/>
  <c r="Q1006" i="8"/>
  <c r="Q1007" i="8"/>
  <c r="Q1008" i="8"/>
  <c r="Q1009" i="8"/>
  <c r="Q1010" i="8"/>
  <c r="Q1011" i="8"/>
  <c r="Q1012" i="8"/>
  <c r="Q1013" i="8"/>
  <c r="Q1014" i="8"/>
  <c r="Q1015" i="8"/>
  <c r="Q1016" i="8"/>
  <c r="Q1017" i="8"/>
  <c r="Q1018" i="8"/>
  <c r="Q1019" i="8"/>
  <c r="Q1020" i="8"/>
  <c r="Q1021" i="8"/>
  <c r="Q1022" i="8"/>
  <c r="Q1023" i="8"/>
  <c r="Q1024" i="8"/>
  <c r="Q1025" i="8"/>
  <c r="Q1026" i="8"/>
  <c r="Q1027" i="8"/>
  <c r="Q1028" i="8"/>
  <c r="Q1029" i="8"/>
  <c r="Q1030" i="8"/>
  <c r="Q1031" i="8"/>
  <c r="Q1032" i="8"/>
  <c r="Q1033" i="8"/>
  <c r="Q1034" i="8"/>
  <c r="Q1035" i="8"/>
  <c r="Q1036" i="8"/>
  <c r="Q1037" i="8"/>
  <c r="Q1038" i="8"/>
  <c r="Q1039" i="8"/>
  <c r="Q1040" i="8"/>
  <c r="Q1041" i="8"/>
  <c r="Q1042" i="8"/>
  <c r="Q1043" i="8"/>
  <c r="Q1044" i="8"/>
  <c r="Q1045" i="8"/>
  <c r="Q1046" i="8"/>
  <c r="Q1047" i="8"/>
  <c r="Q1048" i="8"/>
  <c r="Q1049" i="8"/>
  <c r="Q1050" i="8"/>
  <c r="Q1051" i="8"/>
  <c r="Q1052" i="8"/>
  <c r="Q1053" i="8"/>
  <c r="Q1054" i="8"/>
  <c r="Q1055" i="8"/>
  <c r="Q1056" i="8"/>
  <c r="Q1057" i="8"/>
  <c r="Q1058" i="8"/>
  <c r="Q1059" i="8"/>
  <c r="Q1060" i="8"/>
  <c r="Q1061" i="8"/>
  <c r="Q1062" i="8"/>
  <c r="Q1063" i="8"/>
  <c r="Q1064" i="8"/>
  <c r="Q1065" i="8"/>
  <c r="Q1066" i="8"/>
  <c r="Q1067" i="8"/>
  <c r="Q1068" i="8"/>
  <c r="Q1069" i="8"/>
  <c r="Q1070" i="8"/>
  <c r="Q1071" i="8"/>
  <c r="Q1072" i="8"/>
  <c r="Q1073" i="8"/>
  <c r="Q1074" i="8"/>
  <c r="Q1075" i="8"/>
  <c r="Q1076" i="8"/>
  <c r="Q1077" i="8"/>
  <c r="Q1078" i="8"/>
  <c r="Q1079" i="8"/>
  <c r="Q1080" i="8"/>
  <c r="Q1081" i="8"/>
  <c r="Q1082" i="8"/>
  <c r="Q1083" i="8"/>
  <c r="Q1084" i="8"/>
  <c r="Q1085" i="8"/>
  <c r="Q1086" i="8"/>
  <c r="Q1087" i="8"/>
  <c r="Q1088" i="8"/>
  <c r="Q1089" i="8"/>
  <c r="Q1090" i="8"/>
  <c r="Q1091" i="8"/>
  <c r="Q1092" i="8"/>
  <c r="Q1093" i="8"/>
  <c r="Q1094" i="8"/>
  <c r="Q1095" i="8"/>
  <c r="Q1096" i="8"/>
  <c r="Q1097" i="8"/>
  <c r="Q1098" i="8"/>
  <c r="Q1099" i="8"/>
  <c r="Q1100" i="8"/>
  <c r="Q1101" i="8"/>
  <c r="Q1102" i="8"/>
  <c r="Q1103" i="8"/>
  <c r="Q1104" i="8"/>
  <c r="Q1105" i="8"/>
  <c r="Q1106" i="8"/>
  <c r="Q1107" i="8"/>
  <c r="Q1108" i="8"/>
  <c r="Q1109" i="8"/>
  <c r="Q1110" i="8"/>
  <c r="Q1111" i="8"/>
  <c r="Q1112" i="8"/>
  <c r="Q1113" i="8"/>
  <c r="Q1114" i="8"/>
  <c r="Q1115" i="8"/>
  <c r="Q1116" i="8"/>
  <c r="Q1117" i="8"/>
  <c r="Q1118" i="8"/>
  <c r="Q1119" i="8"/>
  <c r="Q1120" i="8"/>
  <c r="Q1121" i="8"/>
  <c r="Q1122" i="8"/>
  <c r="Q1123" i="8"/>
  <c r="Q1124" i="8"/>
  <c r="Q1125" i="8"/>
  <c r="Q1126" i="8"/>
  <c r="Q1127" i="8"/>
  <c r="Q1128" i="8"/>
  <c r="Q1129" i="8"/>
  <c r="Q1130" i="8"/>
  <c r="Q1131" i="8"/>
  <c r="Q1132" i="8"/>
  <c r="Q1133" i="8"/>
  <c r="Q1134" i="8"/>
  <c r="Q1135" i="8"/>
  <c r="Q1136" i="8"/>
  <c r="Q1137" i="8"/>
  <c r="Q1138" i="8"/>
  <c r="Q1139" i="8"/>
  <c r="Q1140" i="8"/>
  <c r="Q1141" i="8"/>
  <c r="Q1142" i="8"/>
  <c r="Q1143" i="8"/>
  <c r="Q1144" i="8"/>
  <c r="Q1145" i="8"/>
  <c r="Q1146" i="8"/>
  <c r="Q1147" i="8"/>
  <c r="Q1148" i="8"/>
  <c r="Q1149" i="8"/>
  <c r="Q1150" i="8"/>
  <c r="Q1151" i="8"/>
  <c r="Q1152" i="8"/>
  <c r="Q1153" i="8"/>
  <c r="Q1154" i="8"/>
  <c r="Q1155" i="8"/>
  <c r="Q1156" i="8"/>
  <c r="Q1157" i="8"/>
  <c r="Q1158" i="8"/>
  <c r="Q1159" i="8"/>
  <c r="Q1160" i="8"/>
  <c r="Q1161" i="8"/>
  <c r="Q1162" i="8"/>
  <c r="Q1163" i="8"/>
  <c r="Q1164" i="8"/>
  <c r="Q1165" i="8"/>
  <c r="Q1166" i="8"/>
  <c r="Q1167" i="8"/>
  <c r="Q1168" i="8"/>
  <c r="Q1169" i="8"/>
  <c r="Q1170" i="8"/>
  <c r="Q1171" i="8"/>
  <c r="Q1172" i="8"/>
  <c r="Q1173" i="8"/>
  <c r="Q1174" i="8"/>
  <c r="Q1175" i="8"/>
  <c r="Q1176" i="8"/>
  <c r="Q1177" i="8"/>
  <c r="Q1178" i="8"/>
  <c r="Q1179" i="8"/>
  <c r="Q1180" i="8"/>
  <c r="Q1181" i="8"/>
  <c r="Q1182" i="8"/>
  <c r="Q1183" i="8"/>
  <c r="Q1184" i="8"/>
  <c r="Q1185" i="8"/>
  <c r="Q1186" i="8"/>
  <c r="Q1187" i="8"/>
  <c r="Q1188" i="8"/>
  <c r="Q1189" i="8"/>
  <c r="Q1190" i="8"/>
  <c r="Q1191" i="8"/>
  <c r="Q1192" i="8"/>
  <c r="Q1193" i="8"/>
  <c r="Q1194" i="8"/>
  <c r="Q1195" i="8"/>
  <c r="Q1196" i="8"/>
  <c r="Q1197" i="8"/>
  <c r="Q1198" i="8"/>
  <c r="Q1199" i="8"/>
  <c r="Q1200" i="8"/>
  <c r="Q1201" i="8"/>
  <c r="Q1202" i="8"/>
  <c r="Q1203" i="8"/>
  <c r="Q1204" i="8"/>
  <c r="Q1205" i="8"/>
  <c r="Q1206" i="8"/>
  <c r="Q1207" i="8"/>
  <c r="Q1208" i="8"/>
  <c r="Q1209" i="8"/>
  <c r="Q1210" i="8"/>
  <c r="Q1211" i="8"/>
  <c r="Q1212" i="8"/>
  <c r="Q1213" i="8"/>
  <c r="Q1214" i="8"/>
  <c r="Q1215" i="8"/>
  <c r="Q1216" i="8"/>
  <c r="Q1217" i="8"/>
  <c r="Q1218" i="8"/>
  <c r="Q1219" i="8"/>
  <c r="Q1220" i="8"/>
  <c r="Q1221" i="8"/>
  <c r="Q1222" i="8"/>
  <c r="Q1223" i="8"/>
  <c r="Q1224" i="8"/>
  <c r="Q1225" i="8"/>
  <c r="Q1226" i="8"/>
  <c r="Q1227" i="8"/>
  <c r="Q1228" i="8"/>
  <c r="Q1229" i="8"/>
  <c r="Q1230" i="8"/>
  <c r="Q1231" i="8"/>
  <c r="Q1232" i="8"/>
  <c r="Q1233" i="8"/>
  <c r="Q1234" i="8"/>
  <c r="Q1235" i="8"/>
  <c r="Q1236" i="8"/>
  <c r="Q1237" i="8"/>
  <c r="Q1238" i="8"/>
  <c r="Q1239" i="8"/>
  <c r="Q1240" i="8"/>
  <c r="Q1241" i="8"/>
  <c r="Q1242" i="8"/>
  <c r="Q1243" i="8"/>
  <c r="Q1244" i="8"/>
  <c r="Q1245" i="8"/>
  <c r="Q1246" i="8"/>
  <c r="Q1247" i="8"/>
  <c r="Q1248" i="8"/>
  <c r="Q1249" i="8"/>
  <c r="Q1250" i="8"/>
  <c r="Q1251" i="8"/>
  <c r="Q1252" i="8"/>
  <c r="Q1253" i="8"/>
  <c r="Q1254" i="8"/>
  <c r="Q1255" i="8"/>
  <c r="Q1256" i="8"/>
  <c r="Q1257" i="8"/>
  <c r="Q1258" i="8"/>
  <c r="Q1259" i="8"/>
  <c r="Q1260" i="8"/>
  <c r="Q1261" i="8"/>
  <c r="Q1262" i="8"/>
  <c r="Q1263" i="8"/>
  <c r="Q1264" i="8"/>
  <c r="Q1265" i="8"/>
  <c r="Q1266" i="8"/>
  <c r="Q1267" i="8"/>
  <c r="Q1268" i="8"/>
  <c r="Q1269" i="8"/>
  <c r="Q1270" i="8"/>
  <c r="Q1271" i="8"/>
  <c r="Q1272" i="8"/>
  <c r="Q1273" i="8"/>
  <c r="Q1274" i="8"/>
  <c r="Q1275" i="8"/>
  <c r="Q1276" i="8"/>
  <c r="Q1277" i="8"/>
  <c r="Q1278" i="8"/>
  <c r="Q1279" i="8"/>
  <c r="Q1280" i="8"/>
  <c r="Q1281" i="8"/>
  <c r="Q1282" i="8"/>
  <c r="Q1283" i="8"/>
  <c r="Q1284" i="8"/>
  <c r="Q1285" i="8"/>
  <c r="Q1286" i="8"/>
  <c r="Q1287" i="8"/>
  <c r="Q1288" i="8"/>
  <c r="Q1289" i="8"/>
  <c r="Q1290" i="8"/>
  <c r="Q1291" i="8"/>
  <c r="Q1292" i="8"/>
  <c r="Q1293" i="8"/>
  <c r="Q1294" i="8"/>
  <c r="Q1295" i="8"/>
  <c r="Q1296" i="8"/>
  <c r="Q1297" i="8"/>
  <c r="Q1298" i="8"/>
  <c r="Q1299" i="8"/>
  <c r="Q1300" i="8"/>
  <c r="Q1301" i="8"/>
  <c r="Q1302" i="8"/>
  <c r="Q1303" i="8"/>
  <c r="Q1304" i="8"/>
  <c r="Q1305" i="8"/>
  <c r="Q1306" i="8"/>
  <c r="Q1307" i="8"/>
  <c r="Q1308" i="8"/>
  <c r="Q1309" i="8"/>
  <c r="Q1310" i="8"/>
  <c r="Q1311" i="8"/>
  <c r="Q1312" i="8"/>
  <c r="Q1313" i="8"/>
  <c r="Q1314" i="8"/>
  <c r="Q1315" i="8"/>
  <c r="Q1316" i="8"/>
  <c r="Q1317" i="8"/>
  <c r="Q1318" i="8"/>
  <c r="Q1319" i="8"/>
  <c r="Q1320" i="8"/>
  <c r="Q1321" i="8"/>
  <c r="Q1322" i="8"/>
  <c r="Q1323" i="8"/>
  <c r="Q1324" i="8"/>
  <c r="Q1325" i="8"/>
  <c r="Q1326" i="8"/>
  <c r="Q1327" i="8"/>
  <c r="Q1328" i="8"/>
  <c r="Q1329" i="8"/>
  <c r="Q1330" i="8"/>
  <c r="Q1331" i="8"/>
  <c r="Q1332" i="8"/>
  <c r="Q1333" i="8"/>
  <c r="Q1334" i="8"/>
  <c r="Q1335" i="8"/>
  <c r="Q1336" i="8"/>
  <c r="Q1337" i="8"/>
  <c r="Q1338" i="8"/>
  <c r="Q1339" i="8"/>
  <c r="Q1340" i="8"/>
  <c r="Q1341" i="8"/>
  <c r="Q1342" i="8"/>
  <c r="Q1343" i="8"/>
  <c r="Q1344" i="8"/>
  <c r="Q1345" i="8"/>
  <c r="Q1346" i="8"/>
  <c r="Q1347" i="8"/>
  <c r="Q1348" i="8"/>
  <c r="Q1349" i="8"/>
  <c r="Q1350" i="8"/>
  <c r="Q1351" i="8"/>
  <c r="Q1352" i="8"/>
  <c r="Q1353" i="8"/>
  <c r="Q1354" i="8"/>
  <c r="Q1355" i="8"/>
  <c r="Q1356" i="8"/>
  <c r="Q1357" i="8"/>
  <c r="Q1358" i="8"/>
  <c r="Q1359" i="8"/>
  <c r="Q1360" i="8"/>
  <c r="Q1361" i="8"/>
  <c r="Q1362" i="8"/>
  <c r="Q1363" i="8"/>
  <c r="Q1364" i="8"/>
  <c r="Q1365" i="8"/>
  <c r="Q1366" i="8"/>
  <c r="Q1367" i="8"/>
  <c r="Q1368" i="8"/>
  <c r="Q1369" i="8"/>
  <c r="Q1370" i="8"/>
  <c r="Q1371" i="8"/>
  <c r="Q1372" i="8"/>
  <c r="Q1373" i="8"/>
  <c r="Q1374" i="8"/>
  <c r="Q1375" i="8"/>
  <c r="Q1376" i="8"/>
  <c r="Q1377" i="8"/>
  <c r="Q1378" i="8"/>
  <c r="Q1379" i="8"/>
  <c r="Q1380" i="8"/>
  <c r="Q1381" i="8"/>
  <c r="Q1382" i="8"/>
  <c r="Q1383" i="8"/>
  <c r="Q1384" i="8"/>
  <c r="Q1385" i="8"/>
  <c r="Q1386" i="8"/>
  <c r="Q1387" i="8"/>
  <c r="Q1388" i="8"/>
  <c r="Q1389" i="8"/>
  <c r="Q1390" i="8"/>
  <c r="Q1391" i="8"/>
  <c r="Q1392" i="8"/>
  <c r="Q1393" i="8"/>
  <c r="Q1394" i="8"/>
  <c r="Q1395" i="8"/>
  <c r="Q1396" i="8"/>
  <c r="Q1397" i="8"/>
  <c r="Q1398" i="8"/>
  <c r="Q1399" i="8"/>
  <c r="Q1400" i="8"/>
  <c r="Q1401" i="8"/>
  <c r="Q1402" i="8"/>
  <c r="Q1403" i="8"/>
  <c r="Q1404" i="8"/>
  <c r="Q1405" i="8"/>
  <c r="Q1406" i="8"/>
  <c r="Q1407" i="8"/>
  <c r="Q1408" i="8"/>
  <c r="Q1409" i="8"/>
  <c r="Q1410" i="8"/>
  <c r="Q1411" i="8"/>
  <c r="Q1412" i="8"/>
  <c r="Q1413" i="8"/>
  <c r="Q1414" i="8"/>
  <c r="Q1415" i="8"/>
  <c r="Q1416" i="8"/>
  <c r="Q1417" i="8"/>
  <c r="Q1418" i="8"/>
  <c r="Q1419" i="8"/>
  <c r="Q1420" i="8"/>
  <c r="Q1421" i="8"/>
  <c r="Q1422" i="8"/>
  <c r="Q1423" i="8"/>
  <c r="Q1424" i="8"/>
  <c r="Q1425" i="8"/>
  <c r="Q1426" i="8"/>
  <c r="Q1427" i="8"/>
  <c r="Q1428" i="8"/>
  <c r="Q1429" i="8"/>
  <c r="Q1430" i="8"/>
  <c r="Q1431" i="8"/>
  <c r="Q1432" i="8"/>
  <c r="Q1433" i="8"/>
  <c r="Q1434" i="8"/>
  <c r="Q1435" i="8"/>
  <c r="Q1436" i="8"/>
  <c r="Q1437" i="8"/>
  <c r="Q1438" i="8"/>
  <c r="Q1439" i="8"/>
  <c r="Q1440" i="8"/>
  <c r="Q1441" i="8"/>
  <c r="Q1442" i="8"/>
  <c r="Q1443" i="8"/>
  <c r="Q1444" i="8"/>
  <c r="Q1445" i="8"/>
  <c r="Q1446" i="8"/>
  <c r="Q1447" i="8"/>
  <c r="Q1448" i="8"/>
  <c r="Q1449" i="8"/>
  <c r="Q1450" i="8"/>
  <c r="Q1451" i="8"/>
  <c r="Q1452" i="8"/>
  <c r="Q1453" i="8"/>
  <c r="Q1454" i="8"/>
  <c r="Q1455" i="8"/>
  <c r="Q1456" i="8"/>
  <c r="Q1457" i="8"/>
  <c r="Q1458" i="8"/>
  <c r="Q1459" i="8"/>
  <c r="Q1460" i="8"/>
  <c r="Q1461" i="8"/>
  <c r="Q1462" i="8"/>
  <c r="Q1463" i="8"/>
  <c r="Q1464" i="8"/>
  <c r="Q1465" i="8"/>
  <c r="Q1466" i="8"/>
  <c r="Q1467" i="8"/>
  <c r="Q1468" i="8"/>
  <c r="Q1469" i="8"/>
  <c r="Q1470" i="8"/>
  <c r="Q1471" i="8"/>
  <c r="Q1472" i="8"/>
  <c r="Q1473" i="8"/>
  <c r="Q1474" i="8"/>
  <c r="Q1475" i="8"/>
  <c r="Q1476" i="8"/>
  <c r="Q1477" i="8"/>
  <c r="Q1478" i="8"/>
  <c r="Q1479" i="8"/>
  <c r="Q1480" i="8"/>
  <c r="Q1481" i="8"/>
  <c r="Q1482" i="8"/>
  <c r="Q1483" i="8"/>
  <c r="Q1484" i="8"/>
  <c r="Q1485" i="8"/>
  <c r="Q1486" i="8"/>
  <c r="Q1487" i="8"/>
  <c r="Q1488" i="8"/>
  <c r="Q1489" i="8"/>
  <c r="Q1490" i="8"/>
  <c r="Q1491" i="8"/>
  <c r="Q1492" i="8"/>
  <c r="Q1493" i="8"/>
  <c r="Q1494" i="8"/>
  <c r="Q1495" i="8"/>
  <c r="Q1496" i="8"/>
  <c r="Q1497" i="8"/>
  <c r="Q1498" i="8"/>
  <c r="Q1499" i="8"/>
  <c r="Q1500" i="8"/>
  <c r="Q1501" i="8"/>
  <c r="Q1502" i="8"/>
  <c r="Q1503" i="8"/>
  <c r="Q1504" i="8"/>
  <c r="Q1505" i="8"/>
  <c r="Q1506" i="8"/>
  <c r="Q1507" i="8"/>
  <c r="Q1508" i="8"/>
  <c r="I18" i="14"/>
  <c r="J18" i="14" s="1"/>
  <c r="C920" i="8"/>
  <c r="D920" i="8"/>
  <c r="F920" i="8"/>
  <c r="G920" i="8"/>
  <c r="K920" i="8"/>
  <c r="L920" i="8" s="1"/>
  <c r="C921" i="8"/>
  <c r="D921" i="8"/>
  <c r="F921" i="8"/>
  <c r="G921" i="8"/>
  <c r="K921" i="8"/>
  <c r="L921" i="8" s="1"/>
  <c r="C922" i="8"/>
  <c r="D922" i="8"/>
  <c r="F922" i="8"/>
  <c r="G922" i="8"/>
  <c r="K922" i="8"/>
  <c r="L922" i="8" s="1"/>
  <c r="C923" i="8"/>
  <c r="D923" i="8"/>
  <c r="F923" i="8"/>
  <c r="G923" i="8"/>
  <c r="K923" i="8"/>
  <c r="L923" i="8" s="1"/>
  <c r="C924" i="8"/>
  <c r="D924" i="8"/>
  <c r="F924" i="8"/>
  <c r="G924" i="8"/>
  <c r="K924" i="8"/>
  <c r="L924" i="8" s="1"/>
  <c r="C925" i="8"/>
  <c r="D925" i="8"/>
  <c r="F925" i="8"/>
  <c r="G925" i="8"/>
  <c r="K925" i="8"/>
  <c r="L925" i="8" s="1"/>
  <c r="C926" i="8"/>
  <c r="D926" i="8"/>
  <c r="F926" i="8"/>
  <c r="G926" i="8"/>
  <c r="K926" i="8"/>
  <c r="L926" i="8" s="1"/>
  <c r="C927" i="8"/>
  <c r="D927" i="8"/>
  <c r="F927" i="8"/>
  <c r="G927" i="8"/>
  <c r="K927" i="8"/>
  <c r="L927" i="8" s="1"/>
  <c r="C928" i="8"/>
  <c r="D928" i="8"/>
  <c r="F928" i="8"/>
  <c r="G928" i="8"/>
  <c r="K928" i="8"/>
  <c r="L928" i="8" s="1"/>
  <c r="C929" i="8"/>
  <c r="D929" i="8"/>
  <c r="F929" i="8"/>
  <c r="G929" i="8"/>
  <c r="K929" i="8"/>
  <c r="L929" i="8" s="1"/>
  <c r="C930" i="8"/>
  <c r="D930" i="8"/>
  <c r="F930" i="8"/>
  <c r="G930" i="8"/>
  <c r="K930" i="8"/>
  <c r="L930" i="8" s="1"/>
  <c r="C931" i="8"/>
  <c r="D931" i="8"/>
  <c r="F931" i="8"/>
  <c r="G931" i="8"/>
  <c r="K931" i="8"/>
  <c r="L931" i="8" s="1"/>
  <c r="C932" i="8"/>
  <c r="D932" i="8"/>
  <c r="F932" i="8"/>
  <c r="G932" i="8"/>
  <c r="K932" i="8"/>
  <c r="L932" i="8" s="1"/>
  <c r="C933" i="8"/>
  <c r="D933" i="8"/>
  <c r="F933" i="8"/>
  <c r="G933" i="8"/>
  <c r="K933" i="8"/>
  <c r="L933" i="8" s="1"/>
  <c r="C934" i="8"/>
  <c r="D934" i="8"/>
  <c r="F934" i="8"/>
  <c r="G934" i="8"/>
  <c r="K934" i="8"/>
  <c r="L934" i="8" s="1"/>
  <c r="C935" i="8"/>
  <c r="D935" i="8"/>
  <c r="F935" i="8"/>
  <c r="G935" i="8"/>
  <c r="K935" i="8"/>
  <c r="L935" i="8" s="1"/>
  <c r="C936" i="8"/>
  <c r="D936" i="8"/>
  <c r="F936" i="8"/>
  <c r="G936" i="8"/>
  <c r="K936" i="8"/>
  <c r="L936" i="8" s="1"/>
  <c r="C937" i="8"/>
  <c r="D937" i="8"/>
  <c r="F937" i="8"/>
  <c r="G937" i="8"/>
  <c r="K937" i="8"/>
  <c r="L937" i="8" s="1"/>
  <c r="C938" i="8"/>
  <c r="D938" i="8"/>
  <c r="F938" i="8"/>
  <c r="G938" i="8"/>
  <c r="K938" i="8"/>
  <c r="L938" i="8" s="1"/>
  <c r="C939" i="8"/>
  <c r="D939" i="8"/>
  <c r="F939" i="8"/>
  <c r="G939" i="8"/>
  <c r="K939" i="8"/>
  <c r="L939" i="8" s="1"/>
  <c r="C940" i="8"/>
  <c r="D940" i="8"/>
  <c r="F940" i="8"/>
  <c r="G940" i="8"/>
  <c r="K940" i="8"/>
  <c r="L940" i="8" s="1"/>
  <c r="C941" i="8"/>
  <c r="D941" i="8"/>
  <c r="F941" i="8"/>
  <c r="G941" i="8"/>
  <c r="K941" i="8"/>
  <c r="L941" i="8" s="1"/>
  <c r="C942" i="8"/>
  <c r="D942" i="8"/>
  <c r="F942" i="8"/>
  <c r="G942" i="8"/>
  <c r="K942" i="8"/>
  <c r="L942" i="8" s="1"/>
  <c r="C943" i="8"/>
  <c r="D943" i="8"/>
  <c r="F943" i="8"/>
  <c r="G943" i="8"/>
  <c r="K943" i="8"/>
  <c r="L943" i="8" s="1"/>
  <c r="C944" i="8"/>
  <c r="D944" i="8"/>
  <c r="F944" i="8"/>
  <c r="G944" i="8"/>
  <c r="K944" i="8"/>
  <c r="L944" i="8" s="1"/>
  <c r="C945" i="8"/>
  <c r="D945" i="8"/>
  <c r="F945" i="8"/>
  <c r="G945" i="8"/>
  <c r="K945" i="8"/>
  <c r="L945" i="8" s="1"/>
  <c r="C946" i="8"/>
  <c r="D946" i="8"/>
  <c r="F946" i="8"/>
  <c r="G946" i="8"/>
  <c r="K946" i="8"/>
  <c r="L946" i="8" s="1"/>
  <c r="C947" i="8"/>
  <c r="D947" i="8"/>
  <c r="F947" i="8"/>
  <c r="G947" i="8"/>
  <c r="K947" i="8"/>
  <c r="L947" i="8" s="1"/>
  <c r="C948" i="8"/>
  <c r="D948" i="8"/>
  <c r="F948" i="8"/>
  <c r="G948" i="8"/>
  <c r="K948" i="8"/>
  <c r="L948" i="8" s="1"/>
  <c r="C949" i="8"/>
  <c r="D949" i="8"/>
  <c r="F949" i="8"/>
  <c r="G949" i="8"/>
  <c r="K949" i="8"/>
  <c r="L949" i="8" s="1"/>
  <c r="C950" i="8"/>
  <c r="D950" i="8"/>
  <c r="F950" i="8"/>
  <c r="G950" i="8"/>
  <c r="K950" i="8"/>
  <c r="L950" i="8" s="1"/>
  <c r="C951" i="8"/>
  <c r="D951" i="8"/>
  <c r="F951" i="8"/>
  <c r="G951" i="8"/>
  <c r="K951" i="8"/>
  <c r="L951" i="8" s="1"/>
  <c r="C952" i="8"/>
  <c r="D952" i="8"/>
  <c r="F952" i="8"/>
  <c r="G952" i="8"/>
  <c r="K952" i="8"/>
  <c r="L952" i="8" s="1"/>
  <c r="C953" i="8"/>
  <c r="D953" i="8"/>
  <c r="F953" i="8"/>
  <c r="G953" i="8"/>
  <c r="K953" i="8"/>
  <c r="L953" i="8" s="1"/>
  <c r="C954" i="8"/>
  <c r="D954" i="8"/>
  <c r="F954" i="8"/>
  <c r="G954" i="8"/>
  <c r="K954" i="8"/>
  <c r="L954" i="8" s="1"/>
  <c r="C955" i="8"/>
  <c r="D955" i="8"/>
  <c r="F955" i="8"/>
  <c r="G955" i="8"/>
  <c r="K955" i="8"/>
  <c r="L955" i="8" s="1"/>
  <c r="C956" i="8"/>
  <c r="D956" i="8"/>
  <c r="F956" i="8"/>
  <c r="G956" i="8"/>
  <c r="K956" i="8"/>
  <c r="L956" i="8" s="1"/>
  <c r="C957" i="8"/>
  <c r="D957" i="8"/>
  <c r="F957" i="8"/>
  <c r="G957" i="8"/>
  <c r="K957" i="8"/>
  <c r="L957" i="8" s="1"/>
  <c r="C958" i="8"/>
  <c r="D958" i="8"/>
  <c r="F958" i="8"/>
  <c r="G958" i="8"/>
  <c r="K958" i="8"/>
  <c r="L958" i="8" s="1"/>
  <c r="C959" i="8"/>
  <c r="D959" i="8"/>
  <c r="F959" i="8"/>
  <c r="G959" i="8"/>
  <c r="K959" i="8"/>
  <c r="L959" i="8" s="1"/>
  <c r="C960" i="8"/>
  <c r="D960" i="8"/>
  <c r="F960" i="8"/>
  <c r="G960" i="8"/>
  <c r="K960" i="8"/>
  <c r="L960" i="8" s="1"/>
  <c r="C961" i="8"/>
  <c r="D961" i="8"/>
  <c r="F961" i="8"/>
  <c r="G961" i="8"/>
  <c r="K961" i="8"/>
  <c r="L961" i="8" s="1"/>
  <c r="C962" i="8"/>
  <c r="D962" i="8"/>
  <c r="F962" i="8"/>
  <c r="G962" i="8"/>
  <c r="K962" i="8"/>
  <c r="L962" i="8" s="1"/>
  <c r="C963" i="8"/>
  <c r="D963" i="8"/>
  <c r="F963" i="8"/>
  <c r="G963" i="8"/>
  <c r="K963" i="8"/>
  <c r="L963" i="8" s="1"/>
  <c r="C964" i="8"/>
  <c r="D964" i="8"/>
  <c r="F964" i="8"/>
  <c r="G964" i="8"/>
  <c r="K964" i="8"/>
  <c r="L964" i="8" s="1"/>
  <c r="C965" i="8"/>
  <c r="D965" i="8"/>
  <c r="F965" i="8"/>
  <c r="G965" i="8"/>
  <c r="K965" i="8"/>
  <c r="L965" i="8" s="1"/>
  <c r="C966" i="8"/>
  <c r="D966" i="8"/>
  <c r="F966" i="8"/>
  <c r="G966" i="8"/>
  <c r="K966" i="8"/>
  <c r="L966" i="8" s="1"/>
  <c r="C967" i="8"/>
  <c r="D967" i="8"/>
  <c r="F967" i="8"/>
  <c r="G967" i="8"/>
  <c r="K967" i="8"/>
  <c r="L967" i="8" s="1"/>
  <c r="C968" i="8"/>
  <c r="D968" i="8"/>
  <c r="F968" i="8"/>
  <c r="G968" i="8"/>
  <c r="K968" i="8"/>
  <c r="L968" i="8" s="1"/>
  <c r="C969" i="8"/>
  <c r="D969" i="8"/>
  <c r="F969" i="8"/>
  <c r="G969" i="8"/>
  <c r="K969" i="8"/>
  <c r="L969" i="8" s="1"/>
  <c r="C970" i="8"/>
  <c r="D970" i="8"/>
  <c r="F970" i="8"/>
  <c r="G970" i="8"/>
  <c r="K970" i="8"/>
  <c r="L970" i="8" s="1"/>
  <c r="C971" i="8"/>
  <c r="D971" i="8"/>
  <c r="F971" i="8"/>
  <c r="G971" i="8"/>
  <c r="K971" i="8"/>
  <c r="L971" i="8" s="1"/>
  <c r="C972" i="8"/>
  <c r="D972" i="8"/>
  <c r="F972" i="8"/>
  <c r="G972" i="8"/>
  <c r="K972" i="8"/>
  <c r="L972" i="8" s="1"/>
  <c r="C973" i="8"/>
  <c r="D973" i="8"/>
  <c r="F973" i="8"/>
  <c r="G973" i="8"/>
  <c r="K973" i="8"/>
  <c r="L973" i="8" s="1"/>
  <c r="C974" i="8"/>
  <c r="D974" i="8"/>
  <c r="F974" i="8"/>
  <c r="G974" i="8"/>
  <c r="K974" i="8"/>
  <c r="L974" i="8" s="1"/>
  <c r="C975" i="8"/>
  <c r="D975" i="8"/>
  <c r="F975" i="8"/>
  <c r="G975" i="8"/>
  <c r="K975" i="8"/>
  <c r="L975" i="8" s="1"/>
  <c r="C976" i="8"/>
  <c r="D976" i="8"/>
  <c r="F976" i="8"/>
  <c r="G976" i="8"/>
  <c r="K976" i="8"/>
  <c r="L976" i="8" s="1"/>
  <c r="C977" i="8"/>
  <c r="D977" i="8"/>
  <c r="F977" i="8"/>
  <c r="G977" i="8"/>
  <c r="K977" i="8"/>
  <c r="L977" i="8" s="1"/>
  <c r="C978" i="8"/>
  <c r="D978" i="8"/>
  <c r="F978" i="8"/>
  <c r="G978" i="8"/>
  <c r="K978" i="8"/>
  <c r="L978" i="8" s="1"/>
  <c r="C979" i="8"/>
  <c r="D979" i="8"/>
  <c r="F979" i="8"/>
  <c r="G979" i="8"/>
  <c r="K979" i="8"/>
  <c r="L979" i="8" s="1"/>
  <c r="D11" i="29"/>
  <c r="E11" i="29" s="1"/>
  <c r="K980" i="8"/>
  <c r="L980" i="8" s="1"/>
  <c r="K981" i="8"/>
  <c r="K982" i="8"/>
  <c r="L982" i="8"/>
  <c r="K983" i="8"/>
  <c r="L983" i="8"/>
  <c r="K984" i="8"/>
  <c r="L984" i="8"/>
  <c r="K985" i="8"/>
  <c r="K986" i="8"/>
  <c r="L986" i="8" s="1"/>
  <c r="K987" i="8"/>
  <c r="L987" i="8" s="1"/>
  <c r="K988" i="8"/>
  <c r="L988" i="8" s="1"/>
  <c r="K989" i="8"/>
  <c r="L989" i="8" s="1"/>
  <c r="K990" i="8"/>
  <c r="K991" i="8"/>
  <c r="L991" i="8"/>
  <c r="K992" i="8"/>
  <c r="L992" i="8"/>
  <c r="K993" i="8"/>
  <c r="L993" i="8"/>
  <c r="K994" i="8"/>
  <c r="L994" i="8"/>
  <c r="K995" i="8"/>
  <c r="L995" i="8"/>
  <c r="K996" i="8"/>
  <c r="L996" i="8"/>
  <c r="K997" i="8"/>
  <c r="K998" i="8"/>
  <c r="K999" i="8"/>
  <c r="L999" i="8"/>
  <c r="K1000" i="8"/>
  <c r="L1000" i="8"/>
  <c r="K1001" i="8"/>
  <c r="K1002" i="8"/>
  <c r="L1002" i="8" s="1"/>
  <c r="K1003" i="8"/>
  <c r="K1004" i="8"/>
  <c r="L1004" i="8"/>
  <c r="K1005" i="8"/>
  <c r="K1006" i="8"/>
  <c r="L1006" i="8" s="1"/>
  <c r="K1007" i="8"/>
  <c r="K1008" i="8"/>
  <c r="L1008" i="8"/>
  <c r="K1009" i="8"/>
  <c r="K1010" i="8"/>
  <c r="L1010" i="8" s="1"/>
  <c r="K1011" i="8"/>
  <c r="K1012" i="8"/>
  <c r="L1012" i="8"/>
  <c r="K1013" i="8"/>
  <c r="K1014" i="8"/>
  <c r="L1014" i="8" s="1"/>
  <c r="K1015" i="8"/>
  <c r="K1016" i="8"/>
  <c r="K1017" i="8"/>
  <c r="K1018" i="8"/>
  <c r="L1018" i="8"/>
  <c r="K1019" i="8"/>
  <c r="K1020" i="8"/>
  <c r="L1020" i="8" s="1"/>
  <c r="K1021" i="8"/>
  <c r="K1022" i="8"/>
  <c r="L1022" i="8"/>
  <c r="K1023" i="8"/>
  <c r="K1024" i="8"/>
  <c r="L1024" i="8" s="1"/>
  <c r="K1025" i="8"/>
  <c r="K1026" i="8"/>
  <c r="L1026" i="8"/>
  <c r="K1027" i="8"/>
  <c r="K1028" i="8"/>
  <c r="K1029" i="8"/>
  <c r="K1030" i="8"/>
  <c r="L1030" i="8" s="1"/>
  <c r="K1031" i="8"/>
  <c r="K1032" i="8"/>
  <c r="L1032" i="8"/>
  <c r="K1033" i="8"/>
  <c r="K1034" i="8"/>
  <c r="L1034" i="8" s="1"/>
  <c r="K1035" i="8"/>
  <c r="K1036" i="8"/>
  <c r="L1036" i="8"/>
  <c r="K1037" i="8"/>
  <c r="K1038" i="8"/>
  <c r="L1038" i="8" s="1"/>
  <c r="K1039" i="8"/>
  <c r="K1040" i="8"/>
  <c r="K1041" i="8"/>
  <c r="K1042" i="8"/>
  <c r="L1042" i="8"/>
  <c r="K1043" i="8"/>
  <c r="K1044" i="8"/>
  <c r="L1044" i="8" s="1"/>
  <c r="K1045" i="8"/>
  <c r="K1046" i="8"/>
  <c r="L1046" i="8"/>
  <c r="K1047" i="8"/>
  <c r="L1047" i="8"/>
  <c r="K1048" i="8"/>
  <c r="K1049" i="8"/>
  <c r="K1050" i="8"/>
  <c r="L1050" i="8"/>
  <c r="K1051" i="8"/>
  <c r="K1052" i="8"/>
  <c r="L1052" i="8" s="1"/>
  <c r="K1053" i="8"/>
  <c r="K1054" i="8"/>
  <c r="L1054" i="8"/>
  <c r="K1055" i="8"/>
  <c r="L1055" i="8"/>
  <c r="K1056" i="8"/>
  <c r="K1057" i="8"/>
  <c r="K1058" i="8"/>
  <c r="L1058" i="8"/>
  <c r="K1059" i="8"/>
  <c r="L1059" i="8"/>
  <c r="K1060" i="8"/>
  <c r="K1061" i="8"/>
  <c r="K1062" i="8"/>
  <c r="L1062" i="8"/>
  <c r="K1063" i="8"/>
  <c r="K1064" i="8"/>
  <c r="K1065" i="8"/>
  <c r="K1066" i="8"/>
  <c r="L1066" i="8" s="1"/>
  <c r="K1067" i="8"/>
  <c r="L1067" i="8" s="1"/>
  <c r="K1068" i="8"/>
  <c r="L1068" i="8" s="1"/>
  <c r="K1069" i="8"/>
  <c r="K1070" i="8"/>
  <c r="L1070" i="8"/>
  <c r="K1071" i="8"/>
  <c r="L1071" i="8"/>
  <c r="K1072" i="8"/>
  <c r="K1073" i="8"/>
  <c r="K1074" i="8"/>
  <c r="L1074" i="8"/>
  <c r="K1075" i="8"/>
  <c r="K1076" i="8"/>
  <c r="K1077" i="8"/>
  <c r="K1078" i="8"/>
  <c r="L1078" i="8" s="1"/>
  <c r="K1079" i="8"/>
  <c r="L1079" i="8" s="1"/>
  <c r="K1080" i="8"/>
  <c r="K1081" i="8"/>
  <c r="K1082" i="8"/>
  <c r="L1082" i="8" s="1"/>
  <c r="K1083" i="8"/>
  <c r="L1083" i="8" s="1"/>
  <c r="K1084" i="8"/>
  <c r="L1084" i="8" s="1"/>
  <c r="K1085" i="8"/>
  <c r="K1086" i="8"/>
  <c r="L1086" i="8"/>
  <c r="K1087" i="8"/>
  <c r="K1088" i="8"/>
  <c r="K1089" i="8"/>
  <c r="K1090" i="8"/>
  <c r="L1090" i="8" s="1"/>
  <c r="K1091" i="8"/>
  <c r="L1091" i="8" s="1"/>
  <c r="K1092" i="8"/>
  <c r="K1093" i="8"/>
  <c r="K1094" i="8"/>
  <c r="L1094" i="8" s="1"/>
  <c r="K1095" i="8"/>
  <c r="L1095" i="8" s="1"/>
  <c r="K1096" i="8"/>
  <c r="K1097" i="8"/>
  <c r="K1098" i="8"/>
  <c r="L1098" i="8" s="1"/>
  <c r="K1099" i="8"/>
  <c r="L1099" i="8" s="1"/>
  <c r="K1100" i="8"/>
  <c r="L1100" i="8" s="1"/>
  <c r="K1101" i="8"/>
  <c r="K1102" i="8"/>
  <c r="L1102" i="8"/>
  <c r="K1103" i="8"/>
  <c r="K1104" i="8"/>
  <c r="K1105" i="8"/>
  <c r="K1106" i="8"/>
  <c r="L1106" i="8" s="1"/>
  <c r="K1107" i="8"/>
  <c r="K1108" i="8"/>
  <c r="K1109" i="8"/>
  <c r="K1110" i="8"/>
  <c r="L1110" i="8"/>
  <c r="K1111" i="8"/>
  <c r="K1112" i="8"/>
  <c r="K1113" i="8"/>
  <c r="K1114" i="8"/>
  <c r="L1114" i="8" s="1"/>
  <c r="K1115" i="8"/>
  <c r="K1116" i="8"/>
  <c r="L1116" i="8"/>
  <c r="K1117" i="8"/>
  <c r="K1118" i="8"/>
  <c r="L1118" i="8" s="1"/>
  <c r="K1119" i="8"/>
  <c r="K1120" i="8"/>
  <c r="K1121" i="8"/>
  <c r="K1122" i="8"/>
  <c r="L1122" i="8"/>
  <c r="K1123" i="8"/>
  <c r="K1124" i="8"/>
  <c r="K1125" i="8"/>
  <c r="K1126" i="8"/>
  <c r="L1126" i="8" s="1"/>
  <c r="K1127" i="8"/>
  <c r="K1128" i="8"/>
  <c r="K1129" i="8"/>
  <c r="K1130" i="8"/>
  <c r="L1130" i="8"/>
  <c r="K1131" i="8"/>
  <c r="K1132" i="8"/>
  <c r="L1132" i="8" s="1"/>
  <c r="K1133" i="8"/>
  <c r="K1134" i="8"/>
  <c r="L1134" i="8"/>
  <c r="K1135" i="8"/>
  <c r="K1136" i="8"/>
  <c r="K1137" i="8"/>
  <c r="K1138" i="8"/>
  <c r="L1138" i="8" s="1"/>
  <c r="K1139" i="8"/>
  <c r="K1140" i="8"/>
  <c r="K1141" i="8"/>
  <c r="K1142" i="8"/>
  <c r="L1142" i="8"/>
  <c r="K1143" i="8"/>
  <c r="K1144" i="8"/>
  <c r="K1145" i="8"/>
  <c r="K1146" i="8"/>
  <c r="L1146" i="8" s="1"/>
  <c r="K1147" i="8"/>
  <c r="K1148" i="8"/>
  <c r="L1148" i="8"/>
  <c r="K1149" i="8"/>
  <c r="K1150" i="8"/>
  <c r="L1150" i="8" s="1"/>
  <c r="K1151" i="8"/>
  <c r="K1152" i="8"/>
  <c r="K1153" i="8"/>
  <c r="K1154" i="8"/>
  <c r="L1154" i="8"/>
  <c r="K1155" i="8"/>
  <c r="K1156" i="8"/>
  <c r="K1157" i="8"/>
  <c r="K1158" i="8"/>
  <c r="L1158" i="8" s="1"/>
  <c r="K1159" i="8"/>
  <c r="K1160" i="8"/>
  <c r="K1161" i="8"/>
  <c r="K1162" i="8"/>
  <c r="L1162" i="8"/>
  <c r="K1163" i="8"/>
  <c r="K1164" i="8"/>
  <c r="L1164" i="8" s="1"/>
  <c r="K1165" i="8"/>
  <c r="K1166" i="8"/>
  <c r="L1166" i="8"/>
  <c r="K1167" i="8"/>
  <c r="K1168" i="8"/>
  <c r="K1169" i="8"/>
  <c r="K1170" i="8"/>
  <c r="L1170" i="8" s="1"/>
  <c r="K1171" i="8"/>
  <c r="K1172" i="8"/>
  <c r="K1173" i="8"/>
  <c r="K1174" i="8"/>
  <c r="L1174" i="8"/>
  <c r="K1175" i="8"/>
  <c r="K1176" i="8"/>
  <c r="K1177" i="8"/>
  <c r="K1178" i="8"/>
  <c r="L1178" i="8" s="1"/>
  <c r="K1179" i="8"/>
  <c r="K1180" i="8"/>
  <c r="L1180" i="8"/>
  <c r="K1181" i="8"/>
  <c r="L1181" i="8"/>
  <c r="K1182" i="8"/>
  <c r="L1182" i="8"/>
  <c r="K1183" i="8"/>
  <c r="K1184" i="8"/>
  <c r="K1185" i="8"/>
  <c r="K1186" i="8"/>
  <c r="L1186" i="8" s="1"/>
  <c r="K1187" i="8"/>
  <c r="K1188" i="8"/>
  <c r="K1189" i="8"/>
  <c r="L1189" i="8" s="1"/>
  <c r="K1190" i="8"/>
  <c r="L1190" i="8" s="1"/>
  <c r="K1191" i="8"/>
  <c r="K1192" i="8"/>
  <c r="K1193" i="8"/>
  <c r="L1193" i="8" s="1"/>
  <c r="K1194" i="8"/>
  <c r="L1194" i="8" s="1"/>
  <c r="K1195" i="8"/>
  <c r="K1196" i="8"/>
  <c r="L1196" i="8"/>
  <c r="K1197" i="8"/>
  <c r="K1198" i="8"/>
  <c r="L1198" i="8" s="1"/>
  <c r="K1199" i="8"/>
  <c r="K1200" i="8"/>
  <c r="K1201" i="8"/>
  <c r="L1201" i="8" s="1"/>
  <c r="K1202" i="8"/>
  <c r="L1202" i="8" s="1"/>
  <c r="K1203" i="8"/>
  <c r="K1204" i="8"/>
  <c r="K1205" i="8"/>
  <c r="L1205" i="8" s="1"/>
  <c r="K1206" i="8"/>
  <c r="L1206" i="8" s="1"/>
  <c r="K1207" i="8"/>
  <c r="K1208" i="8"/>
  <c r="K1209" i="8"/>
  <c r="L1209" i="8" s="1"/>
  <c r="K1210" i="8"/>
  <c r="L1210" i="8" s="1"/>
  <c r="K1211" i="8"/>
  <c r="K1212" i="8"/>
  <c r="L1212" i="8"/>
  <c r="K1213" i="8"/>
  <c r="L1213" i="8"/>
  <c r="K1214" i="8"/>
  <c r="L1214" i="8"/>
  <c r="K1215" i="8"/>
  <c r="K1216" i="8"/>
  <c r="K1217" i="8"/>
  <c r="L1217" i="8"/>
  <c r="K1218" i="8"/>
  <c r="L1218" i="8"/>
  <c r="K1219" i="8"/>
  <c r="K1220" i="8"/>
  <c r="K1221" i="8"/>
  <c r="L1221" i="8"/>
  <c r="K1222" i="8"/>
  <c r="L1222" i="8"/>
  <c r="K1223" i="8"/>
  <c r="K1224" i="8"/>
  <c r="K1225" i="8"/>
  <c r="K1226" i="8"/>
  <c r="L1226" i="8" s="1"/>
  <c r="K1227" i="8"/>
  <c r="K1228" i="8"/>
  <c r="L1228" i="8"/>
  <c r="K1229" i="8"/>
  <c r="L1229" i="8"/>
  <c r="K1230" i="8"/>
  <c r="L1230" i="8"/>
  <c r="K1231" i="8"/>
  <c r="K1232" i="8"/>
  <c r="K1233" i="8"/>
  <c r="L1233" i="8"/>
  <c r="K1234" i="8"/>
  <c r="L1234" i="8"/>
  <c r="K1235" i="8"/>
  <c r="K1236" i="8"/>
  <c r="K1237" i="8"/>
  <c r="K1238" i="8"/>
  <c r="L1238" i="8" s="1"/>
  <c r="K1239" i="8"/>
  <c r="K1240" i="8"/>
  <c r="K1241" i="8"/>
  <c r="L1241" i="8" s="1"/>
  <c r="K1242" i="8"/>
  <c r="L1242" i="8" s="1"/>
  <c r="K1243" i="8"/>
  <c r="K1244" i="8"/>
  <c r="L1244" i="8"/>
  <c r="K1245" i="8"/>
  <c r="L1245" i="8"/>
  <c r="K1246" i="8"/>
  <c r="L1246" i="8"/>
  <c r="K1247" i="8"/>
  <c r="K1248" i="8"/>
  <c r="K1249" i="8"/>
  <c r="K1250" i="8"/>
  <c r="K1251" i="8"/>
  <c r="K1252" i="8"/>
  <c r="K1253" i="8"/>
  <c r="K1254" i="8"/>
  <c r="K1255" i="8"/>
  <c r="K1256" i="8"/>
  <c r="K1257" i="8"/>
  <c r="K1258" i="8"/>
  <c r="K1259" i="8"/>
  <c r="K1260" i="8"/>
  <c r="K1261" i="8"/>
  <c r="K1262" i="8"/>
  <c r="K1263" i="8"/>
  <c r="K1264" i="8"/>
  <c r="K1265" i="8"/>
  <c r="K1266" i="8"/>
  <c r="K1267" i="8"/>
  <c r="K1268" i="8"/>
  <c r="K1269" i="8"/>
  <c r="K1270" i="8"/>
  <c r="K1271" i="8"/>
  <c r="K1272" i="8"/>
  <c r="K1273" i="8"/>
  <c r="K1274" i="8"/>
  <c r="K1275" i="8"/>
  <c r="K1276" i="8"/>
  <c r="K1277" i="8"/>
  <c r="K1278" i="8"/>
  <c r="K1279" i="8"/>
  <c r="K1280" i="8"/>
  <c r="K1281" i="8"/>
  <c r="K1282" i="8"/>
  <c r="K1283" i="8"/>
  <c r="K1284" i="8"/>
  <c r="K1285" i="8"/>
  <c r="K1286" i="8"/>
  <c r="K1287" i="8"/>
  <c r="K1288" i="8"/>
  <c r="K1289" i="8"/>
  <c r="K1290" i="8"/>
  <c r="K1291" i="8"/>
  <c r="K1292" i="8"/>
  <c r="K1293" i="8"/>
  <c r="K1294" i="8"/>
  <c r="K1295" i="8"/>
  <c r="K1296" i="8"/>
  <c r="K1297" i="8"/>
  <c r="K1298" i="8"/>
  <c r="K1299" i="8"/>
  <c r="K1300" i="8"/>
  <c r="K1301" i="8"/>
  <c r="K1302" i="8"/>
  <c r="K1303" i="8"/>
  <c r="K1304" i="8"/>
  <c r="K1305" i="8"/>
  <c r="K1306" i="8"/>
  <c r="K1307" i="8"/>
  <c r="K1308" i="8"/>
  <c r="K1309" i="8"/>
  <c r="K1310" i="8"/>
  <c r="K1311" i="8"/>
  <c r="K1312" i="8"/>
  <c r="K1313" i="8"/>
  <c r="K1314" i="8"/>
  <c r="K1315" i="8"/>
  <c r="K1316" i="8"/>
  <c r="K1317" i="8"/>
  <c r="K1318" i="8"/>
  <c r="K1319" i="8"/>
  <c r="K1320" i="8"/>
  <c r="K1321" i="8"/>
  <c r="K1322" i="8"/>
  <c r="K1323" i="8"/>
  <c r="K1324" i="8"/>
  <c r="K1325" i="8"/>
  <c r="K1326" i="8"/>
  <c r="K1327" i="8"/>
  <c r="K1328" i="8"/>
  <c r="K1329" i="8"/>
  <c r="K1330" i="8"/>
  <c r="K1331" i="8"/>
  <c r="K1332" i="8"/>
  <c r="K1333" i="8"/>
  <c r="K1334" i="8"/>
  <c r="K1335" i="8"/>
  <c r="K1336" i="8"/>
  <c r="K1337" i="8"/>
  <c r="K1338" i="8"/>
  <c r="K1339" i="8"/>
  <c r="K1340" i="8"/>
  <c r="K1341" i="8"/>
  <c r="K1342" i="8"/>
  <c r="K1343" i="8"/>
  <c r="K1344" i="8"/>
  <c r="K1345" i="8"/>
  <c r="K1346" i="8"/>
  <c r="K1347" i="8"/>
  <c r="K1348" i="8"/>
  <c r="K1349" i="8"/>
  <c r="K1350" i="8"/>
  <c r="K1351" i="8"/>
  <c r="K1352" i="8"/>
  <c r="K1353" i="8"/>
  <c r="K1354" i="8"/>
  <c r="K1355" i="8"/>
  <c r="K1356" i="8"/>
  <c r="K1357" i="8"/>
  <c r="K1358" i="8"/>
  <c r="K1359" i="8"/>
  <c r="K1360" i="8"/>
  <c r="K1361" i="8"/>
  <c r="K1362" i="8"/>
  <c r="K1363" i="8"/>
  <c r="K1364" i="8"/>
  <c r="K1365" i="8"/>
  <c r="K1366" i="8"/>
  <c r="K1367" i="8"/>
  <c r="K1368" i="8"/>
  <c r="K1369" i="8"/>
  <c r="K1370" i="8"/>
  <c r="K1371" i="8"/>
  <c r="K1372" i="8"/>
  <c r="K1373" i="8"/>
  <c r="K1374" i="8"/>
  <c r="K1375" i="8"/>
  <c r="K1376" i="8"/>
  <c r="K1377" i="8"/>
  <c r="K1378" i="8"/>
  <c r="K1379" i="8"/>
  <c r="K1380" i="8"/>
  <c r="K1381" i="8"/>
  <c r="K1382" i="8"/>
  <c r="K1383" i="8"/>
  <c r="K1384" i="8"/>
  <c r="K1385" i="8"/>
  <c r="K1386" i="8"/>
  <c r="K1387" i="8"/>
  <c r="K1388" i="8"/>
  <c r="K1389" i="8"/>
  <c r="K1390" i="8"/>
  <c r="K1391" i="8"/>
  <c r="K1392" i="8"/>
  <c r="K1393" i="8"/>
  <c r="K1394" i="8"/>
  <c r="K1395" i="8"/>
  <c r="K1396" i="8"/>
  <c r="K1397" i="8"/>
  <c r="K1398" i="8"/>
  <c r="K1399" i="8"/>
  <c r="K1400" i="8"/>
  <c r="K1401" i="8"/>
  <c r="K1402" i="8"/>
  <c r="K1403" i="8"/>
  <c r="K1404" i="8"/>
  <c r="K1405" i="8"/>
  <c r="K1406" i="8"/>
  <c r="K1407" i="8"/>
  <c r="K1408" i="8"/>
  <c r="K1409" i="8"/>
  <c r="K1410" i="8"/>
  <c r="K1411" i="8"/>
  <c r="K1412" i="8"/>
  <c r="K1413" i="8"/>
  <c r="K1414" i="8"/>
  <c r="K1415" i="8"/>
  <c r="K1416" i="8"/>
  <c r="K1417" i="8"/>
  <c r="K1418" i="8"/>
  <c r="K1419" i="8"/>
  <c r="K1420" i="8"/>
  <c r="K1421" i="8"/>
  <c r="K1422" i="8"/>
  <c r="K1423" i="8"/>
  <c r="K1424" i="8"/>
  <c r="K1425" i="8"/>
  <c r="K1426" i="8"/>
  <c r="K1427" i="8"/>
  <c r="K1428" i="8"/>
  <c r="K1429" i="8"/>
  <c r="K1430" i="8"/>
  <c r="K1431" i="8"/>
  <c r="K1432" i="8"/>
  <c r="K1433" i="8"/>
  <c r="K1434" i="8"/>
  <c r="K1435" i="8"/>
  <c r="K1436" i="8"/>
  <c r="K1437" i="8"/>
  <c r="K1438" i="8"/>
  <c r="K1439" i="8"/>
  <c r="K1440" i="8"/>
  <c r="K1441" i="8"/>
  <c r="K1442" i="8"/>
  <c r="K1443" i="8"/>
  <c r="K1444" i="8"/>
  <c r="K1445" i="8"/>
  <c r="K1446" i="8"/>
  <c r="K1447" i="8"/>
  <c r="K1448" i="8"/>
  <c r="K1449" i="8"/>
  <c r="K1450" i="8"/>
  <c r="K1451" i="8"/>
  <c r="K1452" i="8"/>
  <c r="K1453" i="8"/>
  <c r="K1454" i="8"/>
  <c r="K1455" i="8"/>
  <c r="K1456" i="8"/>
  <c r="K1457" i="8"/>
  <c r="K1458" i="8"/>
  <c r="K1459" i="8"/>
  <c r="K1460" i="8"/>
  <c r="K1461" i="8"/>
  <c r="K1462" i="8"/>
  <c r="K1463" i="8"/>
  <c r="K1464" i="8"/>
  <c r="K1465" i="8"/>
  <c r="K1466" i="8"/>
  <c r="K1467" i="8"/>
  <c r="K1468" i="8"/>
  <c r="K1469" i="8"/>
  <c r="K1470" i="8"/>
  <c r="K1471" i="8"/>
  <c r="K1472" i="8"/>
  <c r="K1473" i="8"/>
  <c r="K1474" i="8"/>
  <c r="K1475" i="8"/>
  <c r="K1476" i="8"/>
  <c r="K1477" i="8"/>
  <c r="K1478" i="8"/>
  <c r="K1479" i="8"/>
  <c r="K1480" i="8"/>
  <c r="K1481" i="8"/>
  <c r="K1482" i="8"/>
  <c r="K1483" i="8"/>
  <c r="K1484" i="8"/>
  <c r="K1485" i="8"/>
  <c r="K1486" i="8"/>
  <c r="K1487" i="8"/>
  <c r="K1488" i="8"/>
  <c r="K1489" i="8"/>
  <c r="K1490" i="8"/>
  <c r="K1491" i="8"/>
  <c r="K1492" i="8"/>
  <c r="K1493" i="8"/>
  <c r="K1494" i="8"/>
  <c r="K1495" i="8"/>
  <c r="K1496" i="8"/>
  <c r="K1497" i="8"/>
  <c r="K1498" i="8"/>
  <c r="K1499" i="8"/>
  <c r="K1500" i="8"/>
  <c r="K1501" i="8"/>
  <c r="K1502" i="8"/>
  <c r="K1503" i="8"/>
  <c r="K1504" i="8"/>
  <c r="K1505" i="8"/>
  <c r="K1506" i="8"/>
  <c r="K1507" i="8"/>
  <c r="K1508" i="8"/>
  <c r="I9" i="19"/>
  <c r="J9" i="19" s="1"/>
  <c r="D16" i="19"/>
  <c r="E16" i="19" s="1"/>
  <c r="I9" i="20"/>
  <c r="J9" i="20" s="1"/>
  <c r="D15" i="19"/>
  <c r="E15" i="19" s="1"/>
  <c r="I8" i="19"/>
  <c r="J8" i="19" s="1"/>
  <c r="I14" i="16"/>
  <c r="J14" i="16" s="1"/>
  <c r="D14" i="19"/>
  <c r="E14" i="19" s="1"/>
  <c r="D24" i="14"/>
  <c r="E24" i="14" s="1"/>
  <c r="D13" i="18"/>
  <c r="E13" i="18" s="1"/>
  <c r="I13" i="16"/>
  <c r="J13" i="16" s="1"/>
  <c r="D22" i="14"/>
  <c r="E22" i="14" s="1"/>
  <c r="D21" i="14"/>
  <c r="E21" i="14" s="1"/>
  <c r="D8" i="18"/>
  <c r="E8" i="18" s="1"/>
  <c r="I12" i="16"/>
  <c r="J12" i="16" s="1"/>
  <c r="I11" i="16"/>
  <c r="J11" i="16" s="1"/>
  <c r="D10" i="19"/>
  <c r="E10" i="19" s="1"/>
  <c r="D16" i="14"/>
  <c r="E16" i="14" s="1"/>
  <c r="D8" i="19"/>
  <c r="E8" i="19" s="1"/>
  <c r="I9" i="16"/>
  <c r="J9" i="16" s="1"/>
  <c r="I23" i="29"/>
  <c r="J23" i="29" s="1"/>
  <c r="D22" i="29"/>
  <c r="E22" i="29" s="1"/>
  <c r="I21" i="31"/>
  <c r="J21" i="31" s="1"/>
  <c r="H21" i="31"/>
  <c r="I14" i="31"/>
  <c r="J14" i="31" s="1"/>
  <c r="H14" i="31"/>
  <c r="D32" i="31"/>
  <c r="E32" i="31" s="1"/>
  <c r="C32" i="31"/>
  <c r="D18" i="31"/>
  <c r="E18" i="31" s="1"/>
  <c r="C18" i="31"/>
  <c r="D14" i="31"/>
  <c r="E14" i="31" s="1"/>
  <c r="C14" i="31"/>
  <c r="D21" i="31"/>
  <c r="E21" i="31" s="1"/>
  <c r="C21" i="31"/>
  <c r="D28" i="31"/>
  <c r="E28" i="31" s="1"/>
  <c r="C28" i="31"/>
  <c r="D34" i="31"/>
  <c r="E34" i="31" s="1"/>
  <c r="C34" i="31"/>
  <c r="I12" i="31"/>
  <c r="J12" i="31" s="1"/>
  <c r="H12" i="31"/>
  <c r="I11" i="31"/>
  <c r="J11" i="31" s="1"/>
  <c r="H11" i="31"/>
  <c r="I18" i="31"/>
  <c r="J18" i="31" s="1"/>
  <c r="H18" i="31"/>
  <c r="I17" i="31"/>
  <c r="J17" i="31" s="1"/>
  <c r="H17" i="31"/>
  <c r="I23" i="31"/>
  <c r="J23" i="31" s="1"/>
  <c r="H23" i="31"/>
  <c r="I30" i="31"/>
  <c r="J30" i="31" s="1"/>
  <c r="H30" i="31"/>
  <c r="I22" i="31"/>
  <c r="J22" i="31" s="1"/>
  <c r="H22" i="31"/>
  <c r="H20" i="31"/>
  <c r="I16" i="31"/>
  <c r="J16" i="31" s="1"/>
  <c r="H16" i="31"/>
  <c r="I15" i="31"/>
  <c r="J15" i="31" s="1"/>
  <c r="H15" i="31"/>
  <c r="D23" i="31"/>
  <c r="E23" i="31" s="1"/>
  <c r="C23" i="31"/>
  <c r="D22" i="31"/>
  <c r="E22" i="31" s="1"/>
  <c r="C22" i="31"/>
  <c r="D27" i="31"/>
  <c r="E27" i="31" s="1"/>
  <c r="C27" i="31"/>
  <c r="D17" i="31"/>
  <c r="E17" i="31" s="1"/>
  <c r="C17" i="31"/>
  <c r="D17" i="29"/>
  <c r="E17" i="29" s="1"/>
  <c r="I17" i="29"/>
  <c r="J17" i="29" s="1"/>
  <c r="D28" i="29"/>
  <c r="E28" i="29" s="1"/>
  <c r="D27" i="29"/>
  <c r="E27" i="29" s="1"/>
  <c r="I36" i="31"/>
  <c r="J36" i="31" s="1"/>
  <c r="H36" i="31"/>
  <c r="D36" i="31"/>
  <c r="E36" i="31" s="1"/>
  <c r="C36" i="31"/>
  <c r="I35" i="31"/>
  <c r="J35" i="31" s="1"/>
  <c r="H35" i="31"/>
  <c r="D35" i="31"/>
  <c r="E35" i="31" s="1"/>
  <c r="C35" i="31"/>
  <c r="I34" i="31"/>
  <c r="J34" i="31" s="1"/>
  <c r="H34" i="31"/>
  <c r="I33" i="31"/>
  <c r="J33" i="31" s="1"/>
  <c r="H33" i="31"/>
  <c r="D33" i="31"/>
  <c r="E33" i="31" s="1"/>
  <c r="C33" i="31"/>
  <c r="I32" i="31"/>
  <c r="J32" i="31" s="1"/>
  <c r="H32" i="31"/>
  <c r="D30" i="31"/>
  <c r="E30" i="31" s="1"/>
  <c r="C30" i="31"/>
  <c r="I29" i="31"/>
  <c r="J29" i="31" s="1"/>
  <c r="H29" i="31"/>
  <c r="D29" i="31"/>
  <c r="E29" i="31" s="1"/>
  <c r="C29" i="31"/>
  <c r="I28" i="31"/>
  <c r="J28" i="31" s="1"/>
  <c r="H28" i="31"/>
  <c r="I27" i="31"/>
  <c r="J27" i="31" s="1"/>
  <c r="H27" i="31"/>
  <c r="I26" i="31"/>
  <c r="J26" i="31" s="1"/>
  <c r="H26" i="31"/>
  <c r="D26" i="31"/>
  <c r="E26" i="31" s="1"/>
  <c r="C26" i="31"/>
  <c r="I24" i="31"/>
  <c r="J24" i="31" s="1"/>
  <c r="H24" i="31"/>
  <c r="D24" i="31"/>
  <c r="E24" i="31" s="1"/>
  <c r="C24" i="31"/>
  <c r="C20" i="31"/>
  <c r="D16" i="31"/>
  <c r="E16" i="31" s="1"/>
  <c r="C16" i="31"/>
  <c r="D15" i="31"/>
  <c r="E15" i="31" s="1"/>
  <c r="C15" i="31"/>
  <c r="D12" i="31"/>
  <c r="E12" i="31" s="1"/>
  <c r="C12" i="31"/>
  <c r="D11" i="31"/>
  <c r="E11" i="31" s="1"/>
  <c r="C11" i="31"/>
  <c r="I10" i="31"/>
  <c r="J10" i="31" s="1"/>
  <c r="H10" i="31"/>
  <c r="D10" i="31"/>
  <c r="E10" i="31" s="1"/>
  <c r="C10" i="31"/>
  <c r="I9" i="31"/>
  <c r="J9" i="31" s="1"/>
  <c r="H9" i="31"/>
  <c r="D9" i="31"/>
  <c r="E9" i="31" s="1"/>
  <c r="C9" i="31"/>
  <c r="I8" i="31"/>
  <c r="H8" i="31"/>
  <c r="D8" i="31"/>
  <c r="E8" i="31" s="1"/>
  <c r="C8" i="31"/>
  <c r="I22" i="29"/>
  <c r="J22" i="29" s="1"/>
  <c r="D21" i="29"/>
  <c r="E21" i="29" s="1"/>
  <c r="D20" i="29"/>
  <c r="E20" i="29" s="1"/>
  <c r="D19" i="29"/>
  <c r="E19" i="29" s="1"/>
  <c r="D18" i="29"/>
  <c r="E18" i="29" s="1"/>
  <c r="C980" i="8"/>
  <c r="D980" i="8"/>
  <c r="C981" i="8"/>
  <c r="D981" i="8"/>
  <c r="C982" i="8"/>
  <c r="D982" i="8"/>
  <c r="C983" i="8"/>
  <c r="D983" i="8"/>
  <c r="C984" i="8"/>
  <c r="D984" i="8"/>
  <c r="C985" i="8"/>
  <c r="D985" i="8"/>
  <c r="C986" i="8"/>
  <c r="D986" i="8"/>
  <c r="C987" i="8"/>
  <c r="D987" i="8"/>
  <c r="C988" i="8"/>
  <c r="D988" i="8"/>
  <c r="C989" i="8"/>
  <c r="D989" i="8"/>
  <c r="C990" i="8"/>
  <c r="D990" i="8"/>
  <c r="C991" i="8"/>
  <c r="D991" i="8"/>
  <c r="C992" i="8"/>
  <c r="D992" i="8"/>
  <c r="C993" i="8"/>
  <c r="D993" i="8"/>
  <c r="C994" i="8"/>
  <c r="D994" i="8"/>
  <c r="C995" i="8"/>
  <c r="D995" i="8"/>
  <c r="C996" i="8"/>
  <c r="D996" i="8"/>
  <c r="C997" i="8"/>
  <c r="D997" i="8"/>
  <c r="C998" i="8"/>
  <c r="D998" i="8"/>
  <c r="C999" i="8"/>
  <c r="D999" i="8"/>
  <c r="C1000" i="8"/>
  <c r="D1000" i="8"/>
  <c r="C1001" i="8"/>
  <c r="D1001" i="8"/>
  <c r="C1002" i="8"/>
  <c r="D1002" i="8"/>
  <c r="C1003" i="8"/>
  <c r="D1003" i="8"/>
  <c r="C1004" i="8"/>
  <c r="D1004" i="8"/>
  <c r="C1005" i="8"/>
  <c r="D1005" i="8"/>
  <c r="C1006" i="8"/>
  <c r="D1006" i="8"/>
  <c r="C1007" i="8"/>
  <c r="D1007" i="8"/>
  <c r="C1008" i="8"/>
  <c r="D1008" i="8"/>
  <c r="C1009" i="8"/>
  <c r="D1009" i="8"/>
  <c r="C1010" i="8"/>
  <c r="D1010" i="8"/>
  <c r="C1011" i="8"/>
  <c r="D1011" i="8"/>
  <c r="C1012" i="8"/>
  <c r="D1012" i="8"/>
  <c r="C1013" i="8"/>
  <c r="D1013" i="8"/>
  <c r="C1014" i="8"/>
  <c r="D1014" i="8"/>
  <c r="C1015" i="8"/>
  <c r="D1015" i="8"/>
  <c r="C1016" i="8"/>
  <c r="D1016" i="8"/>
  <c r="C1017" i="8"/>
  <c r="D1017" i="8"/>
  <c r="C1018" i="8"/>
  <c r="D1018" i="8"/>
  <c r="C1019" i="8"/>
  <c r="D1019" i="8"/>
  <c r="C1020" i="8"/>
  <c r="D1020" i="8"/>
  <c r="C1021" i="8"/>
  <c r="D1021" i="8"/>
  <c r="C1022" i="8"/>
  <c r="D1022" i="8"/>
  <c r="C1023" i="8"/>
  <c r="D1023" i="8"/>
  <c r="C1024" i="8"/>
  <c r="D1024" i="8"/>
  <c r="C1025" i="8"/>
  <c r="D1025" i="8"/>
  <c r="C1026" i="8"/>
  <c r="D1026" i="8"/>
  <c r="C1027" i="8"/>
  <c r="D1027" i="8"/>
  <c r="C1028" i="8"/>
  <c r="D1028" i="8"/>
  <c r="C1029" i="8"/>
  <c r="D1029" i="8"/>
  <c r="C1030" i="8"/>
  <c r="D1030" i="8"/>
  <c r="C1031" i="8"/>
  <c r="D1031" i="8"/>
  <c r="C1032" i="8"/>
  <c r="D1032" i="8"/>
  <c r="C1033" i="8"/>
  <c r="D1033" i="8"/>
  <c r="C1034" i="8"/>
  <c r="D1034" i="8"/>
  <c r="C1035" i="8"/>
  <c r="D1035" i="8"/>
  <c r="C1036" i="8"/>
  <c r="D1036" i="8"/>
  <c r="C1037" i="8"/>
  <c r="D1037" i="8"/>
  <c r="C1038" i="8"/>
  <c r="D1038" i="8"/>
  <c r="C1039" i="8"/>
  <c r="D1039" i="8"/>
  <c r="C1040" i="8"/>
  <c r="D1040" i="8"/>
  <c r="C1041" i="8"/>
  <c r="D1041" i="8"/>
  <c r="C1042" i="8"/>
  <c r="D1042" i="8"/>
  <c r="C1043" i="8"/>
  <c r="D1043" i="8"/>
  <c r="C1044" i="8"/>
  <c r="D1044" i="8"/>
  <c r="C1045" i="8"/>
  <c r="D1045" i="8"/>
  <c r="C1046" i="8"/>
  <c r="D1046" i="8"/>
  <c r="C1047" i="8"/>
  <c r="D1047" i="8"/>
  <c r="C1048" i="8"/>
  <c r="D1048" i="8"/>
  <c r="C1049" i="8"/>
  <c r="D1049" i="8"/>
  <c r="C1050" i="8"/>
  <c r="D1050" i="8"/>
  <c r="C1051" i="8"/>
  <c r="D1051" i="8"/>
  <c r="C1052" i="8"/>
  <c r="D1052" i="8"/>
  <c r="C1053" i="8"/>
  <c r="D1053" i="8"/>
  <c r="C1054" i="8"/>
  <c r="D1054" i="8"/>
  <c r="C1055" i="8"/>
  <c r="D1055" i="8"/>
  <c r="C1056" i="8"/>
  <c r="D1056" i="8"/>
  <c r="C1057" i="8"/>
  <c r="D1057" i="8"/>
  <c r="C1058" i="8"/>
  <c r="D1058" i="8"/>
  <c r="C1059" i="8"/>
  <c r="D1059" i="8"/>
  <c r="C1060" i="8"/>
  <c r="D1060" i="8"/>
  <c r="C1061" i="8"/>
  <c r="D1061" i="8"/>
  <c r="C1062" i="8"/>
  <c r="D1062" i="8"/>
  <c r="C1063" i="8"/>
  <c r="D1063" i="8"/>
  <c r="C1064" i="8"/>
  <c r="D1064" i="8"/>
  <c r="C1065" i="8"/>
  <c r="D1065" i="8"/>
  <c r="C1066" i="8"/>
  <c r="D1066" i="8"/>
  <c r="C1067" i="8"/>
  <c r="D1067" i="8"/>
  <c r="C1068" i="8"/>
  <c r="D1068" i="8"/>
  <c r="C1069" i="8"/>
  <c r="D1069" i="8"/>
  <c r="C1070" i="8"/>
  <c r="D1070" i="8"/>
  <c r="C1071" i="8"/>
  <c r="D1071" i="8"/>
  <c r="C1072" i="8"/>
  <c r="D1072" i="8"/>
  <c r="C1073" i="8"/>
  <c r="D1073" i="8"/>
  <c r="C1074" i="8"/>
  <c r="D1074" i="8"/>
  <c r="C1075" i="8"/>
  <c r="D1075" i="8"/>
  <c r="C1076" i="8"/>
  <c r="D1076" i="8"/>
  <c r="C1077" i="8"/>
  <c r="D1077" i="8"/>
  <c r="C1078" i="8"/>
  <c r="D1078" i="8"/>
  <c r="C1079" i="8"/>
  <c r="D1079" i="8"/>
  <c r="C1080" i="8"/>
  <c r="D1080" i="8"/>
  <c r="C1081" i="8"/>
  <c r="D1081" i="8"/>
  <c r="C1082" i="8"/>
  <c r="D1082" i="8"/>
  <c r="C1083" i="8"/>
  <c r="D1083" i="8"/>
  <c r="C1084" i="8"/>
  <c r="D1084" i="8"/>
  <c r="C1085" i="8"/>
  <c r="D1085" i="8"/>
  <c r="C1086" i="8"/>
  <c r="D1086" i="8"/>
  <c r="C1087" i="8"/>
  <c r="D1087" i="8"/>
  <c r="C1088" i="8"/>
  <c r="D1088" i="8"/>
  <c r="C1089" i="8"/>
  <c r="D1089" i="8"/>
  <c r="C1090" i="8"/>
  <c r="D1090" i="8"/>
  <c r="C1091" i="8"/>
  <c r="D1091" i="8"/>
  <c r="C1092" i="8"/>
  <c r="D1092" i="8"/>
  <c r="C1093" i="8"/>
  <c r="D1093" i="8"/>
  <c r="C1094" i="8"/>
  <c r="D1094" i="8"/>
  <c r="C1095" i="8"/>
  <c r="D1095" i="8"/>
  <c r="C1096" i="8"/>
  <c r="D1096" i="8"/>
  <c r="C1097" i="8"/>
  <c r="D1097" i="8"/>
  <c r="C1098" i="8"/>
  <c r="D1098" i="8"/>
  <c r="C1099" i="8"/>
  <c r="D1099" i="8"/>
  <c r="C1100" i="8"/>
  <c r="D1100" i="8"/>
  <c r="C1101" i="8"/>
  <c r="D1101" i="8"/>
  <c r="C1102" i="8"/>
  <c r="D1102" i="8"/>
  <c r="C1103" i="8"/>
  <c r="D1103" i="8"/>
  <c r="C1104" i="8"/>
  <c r="D1104" i="8"/>
  <c r="C1105" i="8"/>
  <c r="D1105" i="8"/>
  <c r="C1106" i="8"/>
  <c r="D1106" i="8"/>
  <c r="C1107" i="8"/>
  <c r="D1107" i="8"/>
  <c r="C1108" i="8"/>
  <c r="D1108" i="8"/>
  <c r="C1109" i="8"/>
  <c r="D1109" i="8"/>
  <c r="C1110" i="8"/>
  <c r="D1110" i="8"/>
  <c r="C1111" i="8"/>
  <c r="D1111" i="8"/>
  <c r="C1112" i="8"/>
  <c r="D1112" i="8"/>
  <c r="C1113" i="8"/>
  <c r="D1113" i="8"/>
  <c r="C1114" i="8"/>
  <c r="D1114" i="8"/>
  <c r="C1115" i="8"/>
  <c r="D1115" i="8"/>
  <c r="C1116" i="8"/>
  <c r="D1116" i="8"/>
  <c r="C1117" i="8"/>
  <c r="D1117" i="8"/>
  <c r="C1118" i="8"/>
  <c r="D1118" i="8"/>
  <c r="C1119" i="8"/>
  <c r="D1119" i="8"/>
  <c r="C1120" i="8"/>
  <c r="D1120" i="8"/>
  <c r="C1121" i="8"/>
  <c r="D1121" i="8"/>
  <c r="C1122" i="8"/>
  <c r="D1122" i="8"/>
  <c r="C1123" i="8"/>
  <c r="D1123" i="8"/>
  <c r="C1124" i="8"/>
  <c r="D1124" i="8"/>
  <c r="C1125" i="8"/>
  <c r="D1125" i="8"/>
  <c r="C1126" i="8"/>
  <c r="D1126" i="8"/>
  <c r="C1127" i="8"/>
  <c r="D1127" i="8"/>
  <c r="C1128" i="8"/>
  <c r="D1128" i="8"/>
  <c r="C1129" i="8"/>
  <c r="D1129" i="8"/>
  <c r="C1130" i="8"/>
  <c r="D1130" i="8"/>
  <c r="C1131" i="8"/>
  <c r="D1131" i="8"/>
  <c r="C1132" i="8"/>
  <c r="D1132" i="8"/>
  <c r="C1133" i="8"/>
  <c r="D1133" i="8"/>
  <c r="C1134" i="8"/>
  <c r="D1134" i="8"/>
  <c r="C1135" i="8"/>
  <c r="D1135" i="8"/>
  <c r="C1136" i="8"/>
  <c r="D1136" i="8"/>
  <c r="C1137" i="8"/>
  <c r="D1137" i="8"/>
  <c r="C1138" i="8"/>
  <c r="D1138" i="8"/>
  <c r="C1139" i="8"/>
  <c r="D1139" i="8"/>
  <c r="C1140" i="8"/>
  <c r="D1140" i="8"/>
  <c r="C1141" i="8"/>
  <c r="D1141" i="8"/>
  <c r="C1142" i="8"/>
  <c r="D1142" i="8"/>
  <c r="C1143" i="8"/>
  <c r="D1143" i="8"/>
  <c r="C1144" i="8"/>
  <c r="D1144" i="8"/>
  <c r="C1145" i="8"/>
  <c r="D1145" i="8"/>
  <c r="C1146" i="8"/>
  <c r="D1146" i="8"/>
  <c r="C1147" i="8"/>
  <c r="D1147" i="8"/>
  <c r="C1148" i="8"/>
  <c r="D1148" i="8"/>
  <c r="C1149" i="8"/>
  <c r="D1149" i="8"/>
  <c r="C1150" i="8"/>
  <c r="D1150" i="8"/>
  <c r="C1151" i="8"/>
  <c r="D1151" i="8"/>
  <c r="C1152" i="8"/>
  <c r="D1152" i="8"/>
  <c r="C1153" i="8"/>
  <c r="D1153" i="8"/>
  <c r="C1154" i="8"/>
  <c r="D1154" i="8"/>
  <c r="C1155" i="8"/>
  <c r="D1155" i="8"/>
  <c r="C1156" i="8"/>
  <c r="D1156" i="8"/>
  <c r="C1157" i="8"/>
  <c r="D1157" i="8"/>
  <c r="C1158" i="8"/>
  <c r="D1158" i="8"/>
  <c r="C1159" i="8"/>
  <c r="D1159" i="8"/>
  <c r="C1160" i="8"/>
  <c r="D1160" i="8"/>
  <c r="C1161" i="8"/>
  <c r="D1161" i="8"/>
  <c r="C1162" i="8"/>
  <c r="D1162" i="8"/>
  <c r="C1163" i="8"/>
  <c r="D1163" i="8"/>
  <c r="C1164" i="8"/>
  <c r="D1164" i="8"/>
  <c r="C1165" i="8"/>
  <c r="D1165" i="8"/>
  <c r="C1166" i="8"/>
  <c r="D1166" i="8"/>
  <c r="C1167" i="8"/>
  <c r="D1167" i="8"/>
  <c r="C1168" i="8"/>
  <c r="D1168" i="8"/>
  <c r="C1169" i="8"/>
  <c r="D1169" i="8"/>
  <c r="C1170" i="8"/>
  <c r="D1170" i="8"/>
  <c r="C1171" i="8"/>
  <c r="D1171" i="8"/>
  <c r="C1172" i="8"/>
  <c r="D1172" i="8"/>
  <c r="C1173" i="8"/>
  <c r="D1173" i="8"/>
  <c r="C1174" i="8"/>
  <c r="D1174" i="8"/>
  <c r="C1175" i="8"/>
  <c r="D1175" i="8"/>
  <c r="C1176" i="8"/>
  <c r="D1176" i="8"/>
  <c r="C1177" i="8"/>
  <c r="D1177" i="8"/>
  <c r="C1178" i="8"/>
  <c r="D1178" i="8"/>
  <c r="C1179" i="8"/>
  <c r="D1179" i="8"/>
  <c r="C1180" i="8"/>
  <c r="D1180" i="8"/>
  <c r="C1181" i="8"/>
  <c r="D1181" i="8"/>
  <c r="C1182" i="8"/>
  <c r="D1182" i="8"/>
  <c r="C1183" i="8"/>
  <c r="D1183" i="8"/>
  <c r="C1184" i="8"/>
  <c r="D1184" i="8"/>
  <c r="C1185" i="8"/>
  <c r="D1185" i="8"/>
  <c r="C1186" i="8"/>
  <c r="D1186" i="8"/>
  <c r="C1187" i="8"/>
  <c r="D1187" i="8"/>
  <c r="C1188" i="8"/>
  <c r="D1188" i="8"/>
  <c r="C1189" i="8"/>
  <c r="D1189" i="8"/>
  <c r="C1190" i="8"/>
  <c r="D1190" i="8"/>
  <c r="C1191" i="8"/>
  <c r="D1191" i="8"/>
  <c r="C1192" i="8"/>
  <c r="D1192" i="8"/>
  <c r="C1193" i="8"/>
  <c r="D1193" i="8"/>
  <c r="C1194" i="8"/>
  <c r="D1194" i="8"/>
  <c r="C1195" i="8"/>
  <c r="D1195" i="8"/>
  <c r="C1196" i="8"/>
  <c r="D1196" i="8"/>
  <c r="C1197" i="8"/>
  <c r="D1197" i="8"/>
  <c r="C1198" i="8"/>
  <c r="D1198" i="8"/>
  <c r="C1199" i="8"/>
  <c r="D1199" i="8"/>
  <c r="C1200" i="8"/>
  <c r="D1200" i="8"/>
  <c r="C1201" i="8"/>
  <c r="D1201" i="8"/>
  <c r="C1202" i="8"/>
  <c r="D1202" i="8"/>
  <c r="C1203" i="8"/>
  <c r="D1203" i="8"/>
  <c r="C1204" i="8"/>
  <c r="D1204" i="8"/>
  <c r="C1205" i="8"/>
  <c r="D1205" i="8"/>
  <c r="C1206" i="8"/>
  <c r="D1206" i="8"/>
  <c r="C1207" i="8"/>
  <c r="D1207" i="8"/>
  <c r="C1208" i="8"/>
  <c r="D1208" i="8"/>
  <c r="C1209" i="8"/>
  <c r="D1209" i="8"/>
  <c r="C1210" i="8"/>
  <c r="D1210" i="8"/>
  <c r="C1211" i="8"/>
  <c r="D1211" i="8"/>
  <c r="C1212" i="8"/>
  <c r="D1212" i="8"/>
  <c r="C1213" i="8"/>
  <c r="D1213" i="8"/>
  <c r="C1214" i="8"/>
  <c r="D1214" i="8"/>
  <c r="C1215" i="8"/>
  <c r="D1215" i="8"/>
  <c r="C1216" i="8"/>
  <c r="D1216" i="8"/>
  <c r="C1217" i="8"/>
  <c r="D1217" i="8"/>
  <c r="C1218" i="8"/>
  <c r="D1218" i="8"/>
  <c r="C1219" i="8"/>
  <c r="D1219" i="8"/>
  <c r="C1220" i="8"/>
  <c r="D1220" i="8"/>
  <c r="C1221" i="8"/>
  <c r="D1221" i="8"/>
  <c r="C1222" i="8"/>
  <c r="D1222" i="8"/>
  <c r="C1223" i="8"/>
  <c r="D1223" i="8"/>
  <c r="C1224" i="8"/>
  <c r="D1224" i="8"/>
  <c r="C1225" i="8"/>
  <c r="D1225" i="8"/>
  <c r="C1226" i="8"/>
  <c r="D1226" i="8"/>
  <c r="C1227" i="8"/>
  <c r="D1227" i="8"/>
  <c r="C1228" i="8"/>
  <c r="D1228" i="8"/>
  <c r="C1229" i="8"/>
  <c r="D1229" i="8"/>
  <c r="C1230" i="8"/>
  <c r="D1230" i="8"/>
  <c r="C1231" i="8"/>
  <c r="D1231" i="8"/>
  <c r="C1232" i="8"/>
  <c r="D1232" i="8"/>
  <c r="C1233" i="8"/>
  <c r="D1233" i="8"/>
  <c r="C1234" i="8"/>
  <c r="D1234" i="8"/>
  <c r="C1235" i="8"/>
  <c r="D1235" i="8"/>
  <c r="C1236" i="8"/>
  <c r="D1236" i="8"/>
  <c r="C1237" i="8"/>
  <c r="D1237" i="8"/>
  <c r="C1238" i="8"/>
  <c r="D1238" i="8"/>
  <c r="C1239" i="8"/>
  <c r="D1239" i="8"/>
  <c r="C1240" i="8"/>
  <c r="D1240" i="8"/>
  <c r="C1241" i="8"/>
  <c r="D1241" i="8"/>
  <c r="C1242" i="8"/>
  <c r="D1242" i="8"/>
  <c r="C1243" i="8"/>
  <c r="D1243" i="8"/>
  <c r="C1244" i="8"/>
  <c r="D1244" i="8"/>
  <c r="C1245" i="8"/>
  <c r="D1245" i="8"/>
  <c r="C1246" i="8"/>
  <c r="D1246" i="8"/>
  <c r="C1247" i="8"/>
  <c r="D1247" i="8"/>
  <c r="C1248" i="8"/>
  <c r="D1248" i="8"/>
  <c r="C1249" i="8"/>
  <c r="D1249" i="8"/>
  <c r="C1250" i="8"/>
  <c r="D1250" i="8"/>
  <c r="C1251" i="8"/>
  <c r="D1251" i="8"/>
  <c r="C1252" i="8"/>
  <c r="D1252" i="8"/>
  <c r="C1253" i="8"/>
  <c r="D1253" i="8"/>
  <c r="C1254" i="8"/>
  <c r="D1254" i="8"/>
  <c r="C1255" i="8"/>
  <c r="D1255" i="8"/>
  <c r="C1256" i="8"/>
  <c r="D1256" i="8"/>
  <c r="C1257" i="8"/>
  <c r="D1257" i="8"/>
  <c r="C1258" i="8"/>
  <c r="D1258" i="8"/>
  <c r="C1259" i="8"/>
  <c r="D1259" i="8"/>
  <c r="C1260" i="8"/>
  <c r="D1260" i="8"/>
  <c r="C1261" i="8"/>
  <c r="D1261" i="8"/>
  <c r="C1262" i="8"/>
  <c r="D1262" i="8"/>
  <c r="C1263" i="8"/>
  <c r="D1263" i="8"/>
  <c r="C1264" i="8"/>
  <c r="D1264" i="8"/>
  <c r="C1265" i="8"/>
  <c r="D1265" i="8"/>
  <c r="C1266" i="8"/>
  <c r="D1266" i="8"/>
  <c r="C1267" i="8"/>
  <c r="D1267" i="8"/>
  <c r="C1268" i="8"/>
  <c r="D1268" i="8"/>
  <c r="C1269" i="8"/>
  <c r="D1269" i="8"/>
  <c r="C1270" i="8"/>
  <c r="D1270" i="8"/>
  <c r="C1271" i="8"/>
  <c r="D1271" i="8"/>
  <c r="C1272" i="8"/>
  <c r="D1272" i="8"/>
  <c r="C1273" i="8"/>
  <c r="D1273" i="8"/>
  <c r="C1274" i="8"/>
  <c r="D1274" i="8"/>
  <c r="C1275" i="8"/>
  <c r="D1275" i="8"/>
  <c r="C1276" i="8"/>
  <c r="D1276" i="8"/>
  <c r="C1277" i="8"/>
  <c r="D1277" i="8"/>
  <c r="C1278" i="8"/>
  <c r="D1278" i="8"/>
  <c r="C1279" i="8"/>
  <c r="D1279" i="8"/>
  <c r="C1280" i="8"/>
  <c r="D1280" i="8"/>
  <c r="C1281" i="8"/>
  <c r="D1281" i="8"/>
  <c r="C1282" i="8"/>
  <c r="D1282" i="8"/>
  <c r="C1283" i="8"/>
  <c r="D1283" i="8"/>
  <c r="C1284" i="8"/>
  <c r="D1284" i="8"/>
  <c r="C1285" i="8"/>
  <c r="D1285" i="8"/>
  <c r="C1286" i="8"/>
  <c r="D1286" i="8"/>
  <c r="C1287" i="8"/>
  <c r="D1287" i="8"/>
  <c r="C1288" i="8"/>
  <c r="D1288" i="8"/>
  <c r="C1289" i="8"/>
  <c r="D1289" i="8"/>
  <c r="C1290" i="8"/>
  <c r="D1290" i="8"/>
  <c r="C1291" i="8"/>
  <c r="D1291" i="8"/>
  <c r="C1292" i="8"/>
  <c r="D1292" i="8"/>
  <c r="C1293" i="8"/>
  <c r="D1293" i="8"/>
  <c r="C1294" i="8"/>
  <c r="D1294" i="8"/>
  <c r="C1295" i="8"/>
  <c r="D1295" i="8"/>
  <c r="C1296" i="8"/>
  <c r="D1296" i="8"/>
  <c r="C1297" i="8"/>
  <c r="D1297" i="8"/>
  <c r="C1298" i="8"/>
  <c r="D1298" i="8"/>
  <c r="C1299" i="8"/>
  <c r="D1299" i="8"/>
  <c r="C1300" i="8"/>
  <c r="D1300" i="8"/>
  <c r="C1301" i="8"/>
  <c r="D1301" i="8"/>
  <c r="C1302" i="8"/>
  <c r="D1302" i="8"/>
  <c r="C1303" i="8"/>
  <c r="D1303" i="8"/>
  <c r="C1304" i="8"/>
  <c r="D1304" i="8"/>
  <c r="C1305" i="8"/>
  <c r="D1305" i="8"/>
  <c r="C1306" i="8"/>
  <c r="D1306" i="8"/>
  <c r="C1307" i="8"/>
  <c r="D1307" i="8"/>
  <c r="C1308" i="8"/>
  <c r="D1308" i="8"/>
  <c r="C1309" i="8"/>
  <c r="D1309" i="8"/>
  <c r="C1310" i="8"/>
  <c r="D1310" i="8"/>
  <c r="C1311" i="8"/>
  <c r="D1311" i="8"/>
  <c r="C1312" i="8"/>
  <c r="D1312" i="8"/>
  <c r="C1313" i="8"/>
  <c r="D1313" i="8"/>
  <c r="C1314" i="8"/>
  <c r="D1314" i="8"/>
  <c r="C1315" i="8"/>
  <c r="D1315" i="8"/>
  <c r="C1316" i="8"/>
  <c r="D1316" i="8"/>
  <c r="C1317" i="8"/>
  <c r="D1317" i="8"/>
  <c r="C1318" i="8"/>
  <c r="D1318" i="8"/>
  <c r="C1319" i="8"/>
  <c r="D1319" i="8"/>
  <c r="C1320" i="8"/>
  <c r="D1320" i="8"/>
  <c r="C1321" i="8"/>
  <c r="D1321" i="8"/>
  <c r="C1322" i="8"/>
  <c r="D1322" i="8"/>
  <c r="C1323" i="8"/>
  <c r="D1323" i="8"/>
  <c r="C1324" i="8"/>
  <c r="D1324" i="8"/>
  <c r="C1325" i="8"/>
  <c r="D1325" i="8"/>
  <c r="C1326" i="8"/>
  <c r="D1326" i="8"/>
  <c r="C1327" i="8"/>
  <c r="D1327" i="8"/>
  <c r="C1328" i="8"/>
  <c r="D1328" i="8"/>
  <c r="C1329" i="8"/>
  <c r="D1329" i="8"/>
  <c r="C1330" i="8"/>
  <c r="D1330" i="8"/>
  <c r="C1331" i="8"/>
  <c r="D1331" i="8"/>
  <c r="C1332" i="8"/>
  <c r="D1332" i="8"/>
  <c r="C1333" i="8"/>
  <c r="D1333" i="8"/>
  <c r="C1334" i="8"/>
  <c r="D1334" i="8"/>
  <c r="C1335" i="8"/>
  <c r="D1335" i="8"/>
  <c r="C1336" i="8"/>
  <c r="D1336" i="8"/>
  <c r="C1337" i="8"/>
  <c r="D1337" i="8"/>
  <c r="C1338" i="8"/>
  <c r="D1338" i="8"/>
  <c r="C1339" i="8"/>
  <c r="D1339" i="8"/>
  <c r="C1340" i="8"/>
  <c r="D1340" i="8"/>
  <c r="C1341" i="8"/>
  <c r="D1341" i="8"/>
  <c r="C1342" i="8"/>
  <c r="D1342" i="8"/>
  <c r="C1343" i="8"/>
  <c r="D1343" i="8"/>
  <c r="C1344" i="8"/>
  <c r="D1344" i="8"/>
  <c r="C1345" i="8"/>
  <c r="D1345" i="8"/>
  <c r="C1346" i="8"/>
  <c r="D1346" i="8"/>
  <c r="C1347" i="8"/>
  <c r="D1347" i="8"/>
  <c r="C1348" i="8"/>
  <c r="D1348" i="8"/>
  <c r="C1349" i="8"/>
  <c r="D1349" i="8"/>
  <c r="C1350" i="8"/>
  <c r="D1350" i="8"/>
  <c r="C1351" i="8"/>
  <c r="D1351" i="8"/>
  <c r="C1352" i="8"/>
  <c r="D1352" i="8"/>
  <c r="C1353" i="8"/>
  <c r="D1353" i="8"/>
  <c r="C1354" i="8"/>
  <c r="D1354" i="8"/>
  <c r="C1355" i="8"/>
  <c r="D1355" i="8"/>
  <c r="C1356" i="8"/>
  <c r="D1356" i="8"/>
  <c r="C1357" i="8"/>
  <c r="D1357" i="8"/>
  <c r="C1358" i="8"/>
  <c r="D1358" i="8"/>
  <c r="C1359" i="8"/>
  <c r="D1359" i="8"/>
  <c r="C1360" i="8"/>
  <c r="D1360" i="8"/>
  <c r="C1361" i="8"/>
  <c r="D1361" i="8"/>
  <c r="C1362" i="8"/>
  <c r="D1362" i="8"/>
  <c r="C1363" i="8"/>
  <c r="D1363" i="8"/>
  <c r="C1364" i="8"/>
  <c r="D1364" i="8"/>
  <c r="C1365" i="8"/>
  <c r="D1365" i="8"/>
  <c r="C1366" i="8"/>
  <c r="D1366" i="8"/>
  <c r="C1367" i="8"/>
  <c r="D1367" i="8"/>
  <c r="C1368" i="8"/>
  <c r="D1368" i="8"/>
  <c r="C1369" i="8"/>
  <c r="D1369" i="8"/>
  <c r="C1370" i="8"/>
  <c r="D1370" i="8"/>
  <c r="C1371" i="8"/>
  <c r="D1371" i="8"/>
  <c r="C1372" i="8"/>
  <c r="D1372" i="8"/>
  <c r="C1373" i="8"/>
  <c r="D1373" i="8"/>
  <c r="C1374" i="8"/>
  <c r="D1374" i="8"/>
  <c r="C1375" i="8"/>
  <c r="D1375" i="8"/>
  <c r="C1376" i="8"/>
  <c r="D1376" i="8"/>
  <c r="C1377" i="8"/>
  <c r="D1377" i="8"/>
  <c r="C1378" i="8"/>
  <c r="D1378" i="8"/>
  <c r="C1379" i="8"/>
  <c r="D1379" i="8"/>
  <c r="C1380" i="8"/>
  <c r="D1380" i="8"/>
  <c r="C1381" i="8"/>
  <c r="D1381" i="8"/>
  <c r="C1382" i="8"/>
  <c r="D1382" i="8"/>
  <c r="C1383" i="8"/>
  <c r="D1383" i="8"/>
  <c r="C1384" i="8"/>
  <c r="D1384" i="8"/>
  <c r="C1385" i="8"/>
  <c r="D1385" i="8"/>
  <c r="C1386" i="8"/>
  <c r="D1386" i="8"/>
  <c r="C1387" i="8"/>
  <c r="D1387" i="8"/>
  <c r="C1388" i="8"/>
  <c r="D1388" i="8"/>
  <c r="C1389" i="8"/>
  <c r="D1389" i="8"/>
  <c r="C1390" i="8"/>
  <c r="D1390" i="8"/>
  <c r="C1391" i="8"/>
  <c r="D1391" i="8"/>
  <c r="C1392" i="8"/>
  <c r="D1392" i="8"/>
  <c r="C1393" i="8"/>
  <c r="D1393" i="8"/>
  <c r="C1394" i="8"/>
  <c r="D1394" i="8"/>
  <c r="C1395" i="8"/>
  <c r="D1395" i="8"/>
  <c r="C1396" i="8"/>
  <c r="D1396" i="8"/>
  <c r="C1397" i="8"/>
  <c r="D1397" i="8"/>
  <c r="C1398" i="8"/>
  <c r="D1398" i="8"/>
  <c r="C1399" i="8"/>
  <c r="D1399" i="8"/>
  <c r="C1400" i="8"/>
  <c r="D1400" i="8"/>
  <c r="C1401" i="8"/>
  <c r="D1401" i="8"/>
  <c r="C1402" i="8"/>
  <c r="D1402" i="8"/>
  <c r="C1403" i="8"/>
  <c r="D1403" i="8"/>
  <c r="C1404" i="8"/>
  <c r="D1404" i="8"/>
  <c r="C1405" i="8"/>
  <c r="D1405" i="8"/>
  <c r="C1406" i="8"/>
  <c r="D1406" i="8"/>
  <c r="C1407" i="8"/>
  <c r="D1407" i="8"/>
  <c r="C1408" i="8"/>
  <c r="D1408" i="8"/>
  <c r="C1409" i="8"/>
  <c r="D1409" i="8"/>
  <c r="C1410" i="8"/>
  <c r="D1410" i="8"/>
  <c r="C1411" i="8"/>
  <c r="D1411" i="8"/>
  <c r="C1412" i="8"/>
  <c r="D1412" i="8"/>
  <c r="C1413" i="8"/>
  <c r="D1413" i="8"/>
  <c r="C1414" i="8"/>
  <c r="D1414" i="8"/>
  <c r="C1415" i="8"/>
  <c r="D1415" i="8"/>
  <c r="C1416" i="8"/>
  <c r="D1416" i="8"/>
  <c r="C1417" i="8"/>
  <c r="D1417" i="8"/>
  <c r="C1418" i="8"/>
  <c r="D1418" i="8"/>
  <c r="C1419" i="8"/>
  <c r="D1419" i="8"/>
  <c r="C1420" i="8"/>
  <c r="D1420" i="8"/>
  <c r="C1421" i="8"/>
  <c r="D1421" i="8"/>
  <c r="C1422" i="8"/>
  <c r="D1422" i="8"/>
  <c r="C1423" i="8"/>
  <c r="D1423" i="8"/>
  <c r="C1424" i="8"/>
  <c r="D1424" i="8"/>
  <c r="C1425" i="8"/>
  <c r="D1425" i="8"/>
  <c r="C1426" i="8"/>
  <c r="D1426" i="8"/>
  <c r="C1427" i="8"/>
  <c r="D1427" i="8"/>
  <c r="C1428" i="8"/>
  <c r="D1428" i="8"/>
  <c r="C1429" i="8"/>
  <c r="D1429" i="8"/>
  <c r="C1430" i="8"/>
  <c r="D1430" i="8"/>
  <c r="C1431" i="8"/>
  <c r="D1431" i="8"/>
  <c r="C1432" i="8"/>
  <c r="D1432" i="8"/>
  <c r="C1433" i="8"/>
  <c r="D1433" i="8"/>
  <c r="C1434" i="8"/>
  <c r="D1434" i="8"/>
  <c r="C1435" i="8"/>
  <c r="D1435" i="8"/>
  <c r="C1436" i="8"/>
  <c r="D1436" i="8"/>
  <c r="C1437" i="8"/>
  <c r="D1437" i="8"/>
  <c r="C1438" i="8"/>
  <c r="D1438" i="8"/>
  <c r="C1439" i="8"/>
  <c r="D1439" i="8"/>
  <c r="C1440" i="8"/>
  <c r="D1440" i="8"/>
  <c r="C1441" i="8"/>
  <c r="D1441" i="8"/>
  <c r="C1442" i="8"/>
  <c r="D1442" i="8"/>
  <c r="C1443" i="8"/>
  <c r="D1443" i="8"/>
  <c r="C1444" i="8"/>
  <c r="D1444" i="8"/>
  <c r="C1445" i="8"/>
  <c r="D1445" i="8"/>
  <c r="C1446" i="8"/>
  <c r="D1446" i="8"/>
  <c r="C1447" i="8"/>
  <c r="D1447" i="8"/>
  <c r="C1448" i="8"/>
  <c r="D1448" i="8"/>
  <c r="C1449" i="8"/>
  <c r="D1449" i="8"/>
  <c r="C1450" i="8"/>
  <c r="D1450" i="8"/>
  <c r="C1451" i="8"/>
  <c r="D1451" i="8"/>
  <c r="C1452" i="8"/>
  <c r="D1452" i="8"/>
  <c r="C1453" i="8"/>
  <c r="D1453" i="8"/>
  <c r="C1454" i="8"/>
  <c r="D1454" i="8"/>
  <c r="C1455" i="8"/>
  <c r="D1455" i="8"/>
  <c r="C1456" i="8"/>
  <c r="D1456" i="8"/>
  <c r="C1457" i="8"/>
  <c r="D1457" i="8"/>
  <c r="C1458" i="8"/>
  <c r="D1458" i="8"/>
  <c r="C1459" i="8"/>
  <c r="D1459" i="8"/>
  <c r="C1460" i="8"/>
  <c r="D1460" i="8"/>
  <c r="C1461" i="8"/>
  <c r="D1461" i="8"/>
  <c r="C1462" i="8"/>
  <c r="D1462" i="8"/>
  <c r="C1463" i="8"/>
  <c r="D1463" i="8"/>
  <c r="C1464" i="8"/>
  <c r="D1464" i="8"/>
  <c r="C1465" i="8"/>
  <c r="D1465" i="8"/>
  <c r="C1466" i="8"/>
  <c r="D1466" i="8"/>
  <c r="C1467" i="8"/>
  <c r="D1467" i="8"/>
  <c r="C1468" i="8"/>
  <c r="D1468" i="8"/>
  <c r="C1469" i="8"/>
  <c r="D1469" i="8"/>
  <c r="C1470" i="8"/>
  <c r="D1470" i="8"/>
  <c r="C1471" i="8"/>
  <c r="D1471" i="8"/>
  <c r="C1472" i="8"/>
  <c r="D1472" i="8"/>
  <c r="C1473" i="8"/>
  <c r="D1473" i="8"/>
  <c r="C1474" i="8"/>
  <c r="D1474" i="8"/>
  <c r="C1475" i="8"/>
  <c r="D1475" i="8"/>
  <c r="C1476" i="8"/>
  <c r="D1476" i="8"/>
  <c r="C1477" i="8"/>
  <c r="D1477" i="8"/>
  <c r="C1478" i="8"/>
  <c r="D1478" i="8"/>
  <c r="C1479" i="8"/>
  <c r="D1479" i="8"/>
  <c r="C1480" i="8"/>
  <c r="D1480" i="8"/>
  <c r="C1481" i="8"/>
  <c r="D1481" i="8"/>
  <c r="C1482" i="8"/>
  <c r="D1482" i="8"/>
  <c r="C1483" i="8"/>
  <c r="D1483" i="8"/>
  <c r="C1484" i="8"/>
  <c r="D1484" i="8"/>
  <c r="C1485" i="8"/>
  <c r="D1485" i="8"/>
  <c r="C1486" i="8"/>
  <c r="D1486" i="8"/>
  <c r="C1487" i="8"/>
  <c r="D1487" i="8"/>
  <c r="C1488" i="8"/>
  <c r="D1488" i="8"/>
  <c r="C1489" i="8"/>
  <c r="D1489" i="8"/>
  <c r="C1490" i="8"/>
  <c r="D1490" i="8"/>
  <c r="C1491" i="8"/>
  <c r="D1491" i="8"/>
  <c r="C1492" i="8"/>
  <c r="D1492" i="8"/>
  <c r="C1493" i="8"/>
  <c r="D1493" i="8"/>
  <c r="C1494" i="8"/>
  <c r="D1494" i="8"/>
  <c r="C1495" i="8"/>
  <c r="D1495" i="8"/>
  <c r="C1496" i="8"/>
  <c r="D1496" i="8"/>
  <c r="C1497" i="8"/>
  <c r="D1497" i="8"/>
  <c r="C1498" i="8"/>
  <c r="D1498" i="8"/>
  <c r="C1499" i="8"/>
  <c r="D1499" i="8"/>
  <c r="C1500" i="8"/>
  <c r="D1500" i="8"/>
  <c r="C1501" i="8"/>
  <c r="D1501" i="8"/>
  <c r="C1502" i="8"/>
  <c r="D1502" i="8"/>
  <c r="C1503" i="8"/>
  <c r="D1503" i="8"/>
  <c r="C1504" i="8"/>
  <c r="D1504" i="8"/>
  <c r="C1505" i="8"/>
  <c r="D1505" i="8"/>
  <c r="C1506" i="8"/>
  <c r="D1506" i="8"/>
  <c r="C1507" i="8"/>
  <c r="D1507" i="8"/>
  <c r="C1508" i="8"/>
  <c r="D1508" i="8"/>
  <c r="F980" i="8"/>
  <c r="G980" i="8"/>
  <c r="F981" i="8"/>
  <c r="G981" i="8"/>
  <c r="F982" i="8"/>
  <c r="G982" i="8"/>
  <c r="F983" i="8"/>
  <c r="G983" i="8"/>
  <c r="F984" i="8"/>
  <c r="G984" i="8"/>
  <c r="F985" i="8"/>
  <c r="G985" i="8"/>
  <c r="F986" i="8"/>
  <c r="G986" i="8"/>
  <c r="F987" i="8"/>
  <c r="G987" i="8"/>
  <c r="F988" i="8"/>
  <c r="G988" i="8"/>
  <c r="F989" i="8"/>
  <c r="G989" i="8"/>
  <c r="F990" i="8"/>
  <c r="G990" i="8"/>
  <c r="F991" i="8"/>
  <c r="G991" i="8"/>
  <c r="F992" i="8"/>
  <c r="G992" i="8"/>
  <c r="F993" i="8"/>
  <c r="G993" i="8"/>
  <c r="F994" i="8"/>
  <c r="G994" i="8"/>
  <c r="F995" i="8"/>
  <c r="G995" i="8"/>
  <c r="F996" i="8"/>
  <c r="G996" i="8"/>
  <c r="F997" i="8"/>
  <c r="G997" i="8"/>
  <c r="F998" i="8"/>
  <c r="G998" i="8"/>
  <c r="F999" i="8"/>
  <c r="G999" i="8"/>
  <c r="F1000" i="8"/>
  <c r="G1000" i="8"/>
  <c r="F1001" i="8"/>
  <c r="G1001" i="8"/>
  <c r="F1002" i="8"/>
  <c r="G1002" i="8"/>
  <c r="F1003" i="8"/>
  <c r="G1003" i="8"/>
  <c r="F1004" i="8"/>
  <c r="G1004" i="8"/>
  <c r="F1005" i="8"/>
  <c r="G1005" i="8"/>
  <c r="F1006" i="8"/>
  <c r="G1006" i="8"/>
  <c r="F1007" i="8"/>
  <c r="G1007" i="8"/>
  <c r="F1008" i="8"/>
  <c r="G1008" i="8"/>
  <c r="F1009" i="8"/>
  <c r="G1009" i="8"/>
  <c r="F1010" i="8"/>
  <c r="G1010" i="8"/>
  <c r="F1011" i="8"/>
  <c r="G1011" i="8"/>
  <c r="F1012" i="8"/>
  <c r="G1012" i="8"/>
  <c r="F1013" i="8"/>
  <c r="G1013" i="8"/>
  <c r="F1014" i="8"/>
  <c r="G1014" i="8"/>
  <c r="F1015" i="8"/>
  <c r="G1015" i="8"/>
  <c r="F1016" i="8"/>
  <c r="G1016" i="8"/>
  <c r="F1017" i="8"/>
  <c r="G1017" i="8"/>
  <c r="F1018" i="8"/>
  <c r="G1018" i="8"/>
  <c r="F1019" i="8"/>
  <c r="G1019" i="8"/>
  <c r="F1020" i="8"/>
  <c r="G1020" i="8"/>
  <c r="F1021" i="8"/>
  <c r="G1021" i="8"/>
  <c r="F1022" i="8"/>
  <c r="G1022" i="8"/>
  <c r="F1023" i="8"/>
  <c r="G1023" i="8"/>
  <c r="F1024" i="8"/>
  <c r="G1024" i="8"/>
  <c r="F1025" i="8"/>
  <c r="G1025" i="8"/>
  <c r="F1026" i="8"/>
  <c r="G1026" i="8"/>
  <c r="F1027" i="8"/>
  <c r="G1027" i="8"/>
  <c r="F1028" i="8"/>
  <c r="G1028" i="8"/>
  <c r="F1029" i="8"/>
  <c r="G1029" i="8"/>
  <c r="F1030" i="8"/>
  <c r="G1030" i="8"/>
  <c r="F1031" i="8"/>
  <c r="G1031" i="8"/>
  <c r="F1032" i="8"/>
  <c r="G1032" i="8"/>
  <c r="F1033" i="8"/>
  <c r="G1033" i="8"/>
  <c r="F1034" i="8"/>
  <c r="G1034" i="8"/>
  <c r="F1035" i="8"/>
  <c r="G1035" i="8"/>
  <c r="F1036" i="8"/>
  <c r="G1036" i="8"/>
  <c r="F1037" i="8"/>
  <c r="G1037" i="8"/>
  <c r="F1038" i="8"/>
  <c r="G1038" i="8"/>
  <c r="F1039" i="8"/>
  <c r="G1039" i="8"/>
  <c r="F1040" i="8"/>
  <c r="G1040" i="8"/>
  <c r="F1041" i="8"/>
  <c r="G1041" i="8"/>
  <c r="F1042" i="8"/>
  <c r="G1042" i="8"/>
  <c r="F1043" i="8"/>
  <c r="G1043" i="8"/>
  <c r="F1044" i="8"/>
  <c r="G1044" i="8"/>
  <c r="F1045" i="8"/>
  <c r="G1045" i="8"/>
  <c r="F1046" i="8"/>
  <c r="G1046" i="8"/>
  <c r="F1047" i="8"/>
  <c r="G1047" i="8"/>
  <c r="F1048" i="8"/>
  <c r="G1048" i="8"/>
  <c r="F1049" i="8"/>
  <c r="G1049" i="8"/>
  <c r="F1050" i="8"/>
  <c r="G1050" i="8"/>
  <c r="F1051" i="8"/>
  <c r="G1051" i="8"/>
  <c r="F1052" i="8"/>
  <c r="G1052" i="8"/>
  <c r="F1053" i="8"/>
  <c r="G1053" i="8"/>
  <c r="F1054" i="8"/>
  <c r="G1054" i="8"/>
  <c r="F1055" i="8"/>
  <c r="G1055" i="8"/>
  <c r="F1056" i="8"/>
  <c r="G1056" i="8"/>
  <c r="F1057" i="8"/>
  <c r="G1057" i="8"/>
  <c r="F1058" i="8"/>
  <c r="G1058" i="8"/>
  <c r="F1059" i="8"/>
  <c r="G1059" i="8"/>
  <c r="F1060" i="8"/>
  <c r="G1060" i="8"/>
  <c r="F1061" i="8"/>
  <c r="G1061" i="8"/>
  <c r="F1062" i="8"/>
  <c r="G1062" i="8"/>
  <c r="F1063" i="8"/>
  <c r="G1063" i="8"/>
  <c r="F1064" i="8"/>
  <c r="G1064" i="8"/>
  <c r="F1065" i="8"/>
  <c r="G1065" i="8"/>
  <c r="F1066" i="8"/>
  <c r="G1066" i="8"/>
  <c r="F1067" i="8"/>
  <c r="G1067" i="8"/>
  <c r="F1068" i="8"/>
  <c r="G1068" i="8"/>
  <c r="F1069" i="8"/>
  <c r="G1069" i="8"/>
  <c r="F1070" i="8"/>
  <c r="G1070" i="8"/>
  <c r="F1071" i="8"/>
  <c r="G1071" i="8"/>
  <c r="F1072" i="8"/>
  <c r="G1072" i="8"/>
  <c r="F1073" i="8"/>
  <c r="G1073" i="8"/>
  <c r="F1074" i="8"/>
  <c r="G1074" i="8"/>
  <c r="F1075" i="8"/>
  <c r="G1075" i="8"/>
  <c r="F1076" i="8"/>
  <c r="G1076" i="8"/>
  <c r="F1077" i="8"/>
  <c r="G1077" i="8"/>
  <c r="F1078" i="8"/>
  <c r="G1078" i="8"/>
  <c r="F1079" i="8"/>
  <c r="G1079" i="8"/>
  <c r="F1080" i="8"/>
  <c r="G1080" i="8"/>
  <c r="F1081" i="8"/>
  <c r="G1081" i="8"/>
  <c r="F1082" i="8"/>
  <c r="G1082" i="8"/>
  <c r="F1083" i="8"/>
  <c r="G1083" i="8"/>
  <c r="F1084" i="8"/>
  <c r="G1084" i="8"/>
  <c r="F1085" i="8"/>
  <c r="G1085" i="8"/>
  <c r="F1086" i="8"/>
  <c r="G1086" i="8"/>
  <c r="F1087" i="8"/>
  <c r="G1087" i="8"/>
  <c r="F1088" i="8"/>
  <c r="G1088" i="8"/>
  <c r="F1089" i="8"/>
  <c r="G1089" i="8"/>
  <c r="F1090" i="8"/>
  <c r="G1090" i="8"/>
  <c r="F1091" i="8"/>
  <c r="G1091" i="8"/>
  <c r="F1092" i="8"/>
  <c r="G1092" i="8"/>
  <c r="F1093" i="8"/>
  <c r="G1093" i="8"/>
  <c r="F1094" i="8"/>
  <c r="G1094" i="8"/>
  <c r="F1095" i="8"/>
  <c r="G1095" i="8"/>
  <c r="F1096" i="8"/>
  <c r="G1096" i="8"/>
  <c r="F1097" i="8"/>
  <c r="G1097" i="8"/>
  <c r="F1098" i="8"/>
  <c r="G1098" i="8"/>
  <c r="F1099" i="8"/>
  <c r="G1099" i="8"/>
  <c r="F1100" i="8"/>
  <c r="G1100" i="8"/>
  <c r="F1101" i="8"/>
  <c r="G1101" i="8"/>
  <c r="F1102" i="8"/>
  <c r="G1102" i="8"/>
  <c r="F1103" i="8"/>
  <c r="G1103" i="8"/>
  <c r="F1104" i="8"/>
  <c r="G1104" i="8"/>
  <c r="F1105" i="8"/>
  <c r="G1105" i="8"/>
  <c r="F1106" i="8"/>
  <c r="G1106" i="8"/>
  <c r="F1107" i="8"/>
  <c r="G1107" i="8"/>
  <c r="F1108" i="8"/>
  <c r="G1108" i="8"/>
  <c r="F1109" i="8"/>
  <c r="G1109" i="8"/>
  <c r="F1110" i="8"/>
  <c r="G1110" i="8"/>
  <c r="F1111" i="8"/>
  <c r="G1111" i="8"/>
  <c r="F1112" i="8"/>
  <c r="G1112" i="8"/>
  <c r="F1113" i="8"/>
  <c r="G1113" i="8"/>
  <c r="F1114" i="8"/>
  <c r="G1114" i="8"/>
  <c r="F1115" i="8"/>
  <c r="G1115" i="8"/>
  <c r="F1116" i="8"/>
  <c r="G1116" i="8"/>
  <c r="F1117" i="8"/>
  <c r="G1117" i="8"/>
  <c r="F1118" i="8"/>
  <c r="G1118" i="8"/>
  <c r="F1119" i="8"/>
  <c r="G1119" i="8"/>
  <c r="F1120" i="8"/>
  <c r="G1120" i="8"/>
  <c r="F1121" i="8"/>
  <c r="G1121" i="8"/>
  <c r="F1122" i="8"/>
  <c r="G1122" i="8"/>
  <c r="F1123" i="8"/>
  <c r="G1123" i="8"/>
  <c r="F1124" i="8"/>
  <c r="G1124" i="8"/>
  <c r="F1125" i="8"/>
  <c r="G1125" i="8"/>
  <c r="F1126" i="8"/>
  <c r="G1126" i="8"/>
  <c r="F1127" i="8"/>
  <c r="G1127" i="8"/>
  <c r="F1128" i="8"/>
  <c r="G1128" i="8"/>
  <c r="F1129" i="8"/>
  <c r="G1129" i="8"/>
  <c r="F1130" i="8"/>
  <c r="G1130" i="8"/>
  <c r="F1131" i="8"/>
  <c r="G1131" i="8"/>
  <c r="F1132" i="8"/>
  <c r="G1132" i="8"/>
  <c r="F1133" i="8"/>
  <c r="G1133" i="8"/>
  <c r="F1134" i="8"/>
  <c r="G1134" i="8"/>
  <c r="F1135" i="8"/>
  <c r="G1135" i="8"/>
  <c r="F1136" i="8"/>
  <c r="G1136" i="8"/>
  <c r="F1137" i="8"/>
  <c r="G1137" i="8"/>
  <c r="F1138" i="8"/>
  <c r="G1138" i="8"/>
  <c r="F1139" i="8"/>
  <c r="G1139" i="8"/>
  <c r="F1140" i="8"/>
  <c r="G1140" i="8"/>
  <c r="F1141" i="8"/>
  <c r="G1141" i="8"/>
  <c r="F1142" i="8"/>
  <c r="G1142" i="8"/>
  <c r="F1143" i="8"/>
  <c r="G1143" i="8"/>
  <c r="F1144" i="8"/>
  <c r="G1144" i="8"/>
  <c r="F1145" i="8"/>
  <c r="G1145" i="8"/>
  <c r="F1146" i="8"/>
  <c r="G1146" i="8"/>
  <c r="F1147" i="8"/>
  <c r="G1147" i="8"/>
  <c r="F1148" i="8"/>
  <c r="G1148" i="8"/>
  <c r="F1149" i="8"/>
  <c r="G1149" i="8"/>
  <c r="F1150" i="8"/>
  <c r="G1150" i="8"/>
  <c r="F1151" i="8"/>
  <c r="G1151" i="8"/>
  <c r="F1152" i="8"/>
  <c r="G1152" i="8"/>
  <c r="F1153" i="8"/>
  <c r="G1153" i="8"/>
  <c r="F1154" i="8"/>
  <c r="G1154" i="8"/>
  <c r="F1155" i="8"/>
  <c r="G1155" i="8"/>
  <c r="F1156" i="8"/>
  <c r="G1156" i="8"/>
  <c r="F1157" i="8"/>
  <c r="G1157" i="8"/>
  <c r="F1158" i="8"/>
  <c r="G1158" i="8"/>
  <c r="F1159" i="8"/>
  <c r="G1159" i="8"/>
  <c r="F1160" i="8"/>
  <c r="G1160" i="8"/>
  <c r="F1161" i="8"/>
  <c r="G1161" i="8"/>
  <c r="F1162" i="8"/>
  <c r="G1162" i="8"/>
  <c r="F1163" i="8"/>
  <c r="G1163" i="8"/>
  <c r="F1164" i="8"/>
  <c r="G1164" i="8"/>
  <c r="F1165" i="8"/>
  <c r="G1165" i="8"/>
  <c r="F1166" i="8"/>
  <c r="G1166" i="8"/>
  <c r="F1167" i="8"/>
  <c r="G1167" i="8"/>
  <c r="F1168" i="8"/>
  <c r="G1168" i="8"/>
  <c r="F1169" i="8"/>
  <c r="G1169" i="8"/>
  <c r="F1170" i="8"/>
  <c r="G1170" i="8"/>
  <c r="F1171" i="8"/>
  <c r="G1171" i="8"/>
  <c r="F1172" i="8"/>
  <c r="G1172" i="8"/>
  <c r="F1173" i="8"/>
  <c r="G1173" i="8"/>
  <c r="F1174" i="8"/>
  <c r="G1174" i="8"/>
  <c r="F1175" i="8"/>
  <c r="G1175" i="8"/>
  <c r="F1176" i="8"/>
  <c r="G1176" i="8"/>
  <c r="F1177" i="8"/>
  <c r="G1177" i="8"/>
  <c r="F1178" i="8"/>
  <c r="G1178" i="8"/>
  <c r="F1179" i="8"/>
  <c r="G1179" i="8"/>
  <c r="F1180" i="8"/>
  <c r="G1180" i="8"/>
  <c r="F1181" i="8"/>
  <c r="G1181" i="8"/>
  <c r="F1182" i="8"/>
  <c r="G1182" i="8"/>
  <c r="F1183" i="8"/>
  <c r="G1183" i="8"/>
  <c r="F1184" i="8"/>
  <c r="G1184" i="8"/>
  <c r="F1185" i="8"/>
  <c r="G1185" i="8"/>
  <c r="F1186" i="8"/>
  <c r="G1186" i="8"/>
  <c r="F1187" i="8"/>
  <c r="G1187" i="8"/>
  <c r="F1188" i="8"/>
  <c r="G1188" i="8"/>
  <c r="F1189" i="8"/>
  <c r="G1189" i="8"/>
  <c r="F1190" i="8"/>
  <c r="G1190" i="8"/>
  <c r="F1191" i="8"/>
  <c r="G1191" i="8"/>
  <c r="F1192" i="8"/>
  <c r="G1192" i="8"/>
  <c r="F1193" i="8"/>
  <c r="G1193" i="8"/>
  <c r="F1194" i="8"/>
  <c r="G1194" i="8"/>
  <c r="F1195" i="8"/>
  <c r="G1195" i="8"/>
  <c r="F1196" i="8"/>
  <c r="G1196" i="8"/>
  <c r="F1197" i="8"/>
  <c r="G1197" i="8"/>
  <c r="F1198" i="8"/>
  <c r="G1198" i="8"/>
  <c r="F1199" i="8"/>
  <c r="G1199" i="8"/>
  <c r="F1200" i="8"/>
  <c r="G1200" i="8"/>
  <c r="F1201" i="8"/>
  <c r="G1201" i="8"/>
  <c r="F1202" i="8"/>
  <c r="G1202" i="8"/>
  <c r="F1203" i="8"/>
  <c r="G1203" i="8"/>
  <c r="F1204" i="8"/>
  <c r="G1204" i="8"/>
  <c r="F1205" i="8"/>
  <c r="G1205" i="8"/>
  <c r="F1206" i="8"/>
  <c r="G1206" i="8"/>
  <c r="F1207" i="8"/>
  <c r="G1207" i="8"/>
  <c r="F1208" i="8"/>
  <c r="G1208" i="8"/>
  <c r="F1209" i="8"/>
  <c r="G1209" i="8"/>
  <c r="F1210" i="8"/>
  <c r="G1210" i="8"/>
  <c r="F1211" i="8"/>
  <c r="G1211" i="8"/>
  <c r="F1212" i="8"/>
  <c r="G1212" i="8"/>
  <c r="F1213" i="8"/>
  <c r="G1213" i="8"/>
  <c r="F1214" i="8"/>
  <c r="G1214" i="8"/>
  <c r="F1215" i="8"/>
  <c r="G1215" i="8"/>
  <c r="F1216" i="8"/>
  <c r="G1216" i="8"/>
  <c r="F1217" i="8"/>
  <c r="G1217" i="8"/>
  <c r="F1218" i="8"/>
  <c r="G1218" i="8"/>
  <c r="F1219" i="8"/>
  <c r="G1219" i="8"/>
  <c r="F1220" i="8"/>
  <c r="G1220" i="8"/>
  <c r="F1221" i="8"/>
  <c r="G1221" i="8"/>
  <c r="F1222" i="8"/>
  <c r="G1222" i="8"/>
  <c r="F1223" i="8"/>
  <c r="G1223" i="8"/>
  <c r="F1224" i="8"/>
  <c r="G1224" i="8"/>
  <c r="F1225" i="8"/>
  <c r="G1225" i="8"/>
  <c r="F1226" i="8"/>
  <c r="G1226" i="8"/>
  <c r="F1227" i="8"/>
  <c r="G1227" i="8"/>
  <c r="F1228" i="8"/>
  <c r="G1228" i="8"/>
  <c r="F1229" i="8"/>
  <c r="G1229" i="8"/>
  <c r="F1230" i="8"/>
  <c r="G1230" i="8"/>
  <c r="F1231" i="8"/>
  <c r="G1231" i="8"/>
  <c r="F1232" i="8"/>
  <c r="G1232" i="8"/>
  <c r="F1233" i="8"/>
  <c r="G1233" i="8"/>
  <c r="F1234" i="8"/>
  <c r="G1234" i="8"/>
  <c r="F1235" i="8"/>
  <c r="G1235" i="8"/>
  <c r="F1236" i="8"/>
  <c r="G1236" i="8"/>
  <c r="F1237" i="8"/>
  <c r="G1237" i="8"/>
  <c r="F1238" i="8"/>
  <c r="G1238" i="8"/>
  <c r="F1239" i="8"/>
  <c r="G1239" i="8"/>
  <c r="F1240" i="8"/>
  <c r="G1240" i="8"/>
  <c r="F1241" i="8"/>
  <c r="G1241" i="8"/>
  <c r="F1242" i="8"/>
  <c r="G1242" i="8"/>
  <c r="F1243" i="8"/>
  <c r="G1243" i="8"/>
  <c r="F1244" i="8"/>
  <c r="G1244" i="8"/>
  <c r="F1245" i="8"/>
  <c r="G1245" i="8"/>
  <c r="F1246" i="8"/>
  <c r="G1246" i="8"/>
  <c r="F1247" i="8"/>
  <c r="G1247" i="8"/>
  <c r="F1248" i="8"/>
  <c r="G1248" i="8"/>
  <c r="F1249" i="8"/>
  <c r="G1249" i="8"/>
  <c r="F1250" i="8"/>
  <c r="G1250" i="8"/>
  <c r="F1251" i="8"/>
  <c r="G1251" i="8"/>
  <c r="F1252" i="8"/>
  <c r="G1252" i="8"/>
  <c r="F1253" i="8"/>
  <c r="G1253" i="8"/>
  <c r="F1254" i="8"/>
  <c r="G1254" i="8"/>
  <c r="F1255" i="8"/>
  <c r="G1255" i="8"/>
  <c r="F1256" i="8"/>
  <c r="G1256" i="8"/>
  <c r="F1257" i="8"/>
  <c r="G1257" i="8"/>
  <c r="F1258" i="8"/>
  <c r="G1258" i="8"/>
  <c r="F1259" i="8"/>
  <c r="G1259" i="8"/>
  <c r="F1260" i="8"/>
  <c r="G1260" i="8"/>
  <c r="F1261" i="8"/>
  <c r="G1261" i="8"/>
  <c r="F1262" i="8"/>
  <c r="G1262" i="8"/>
  <c r="F1263" i="8"/>
  <c r="G1263" i="8"/>
  <c r="F1264" i="8"/>
  <c r="G1264" i="8"/>
  <c r="F1265" i="8"/>
  <c r="G1265" i="8"/>
  <c r="F1266" i="8"/>
  <c r="G1266" i="8"/>
  <c r="F1267" i="8"/>
  <c r="G1267" i="8"/>
  <c r="F1268" i="8"/>
  <c r="G1268" i="8"/>
  <c r="F1269" i="8"/>
  <c r="G1269" i="8"/>
  <c r="F1270" i="8"/>
  <c r="G1270" i="8"/>
  <c r="F1271" i="8"/>
  <c r="G1271" i="8"/>
  <c r="F1272" i="8"/>
  <c r="G1272" i="8"/>
  <c r="F1273" i="8"/>
  <c r="G1273" i="8"/>
  <c r="F1274" i="8"/>
  <c r="G1274" i="8"/>
  <c r="F1275" i="8"/>
  <c r="G1275" i="8"/>
  <c r="F1276" i="8"/>
  <c r="G1276" i="8"/>
  <c r="F1277" i="8"/>
  <c r="G1277" i="8"/>
  <c r="F1278" i="8"/>
  <c r="G1278" i="8"/>
  <c r="F1279" i="8"/>
  <c r="G1279" i="8"/>
  <c r="F1280" i="8"/>
  <c r="G1280" i="8"/>
  <c r="F1281" i="8"/>
  <c r="G1281" i="8"/>
  <c r="F1282" i="8"/>
  <c r="G1282" i="8"/>
  <c r="F1283" i="8"/>
  <c r="G1283" i="8"/>
  <c r="F1284" i="8"/>
  <c r="G1284" i="8"/>
  <c r="F1285" i="8"/>
  <c r="G1285" i="8"/>
  <c r="F1286" i="8"/>
  <c r="G1286" i="8"/>
  <c r="F1287" i="8"/>
  <c r="G1287" i="8"/>
  <c r="F1288" i="8"/>
  <c r="G1288" i="8"/>
  <c r="F1289" i="8"/>
  <c r="G1289" i="8"/>
  <c r="F1290" i="8"/>
  <c r="G1290" i="8"/>
  <c r="F1291" i="8"/>
  <c r="G1291" i="8"/>
  <c r="F1292" i="8"/>
  <c r="G1292" i="8"/>
  <c r="F1293" i="8"/>
  <c r="G1293" i="8"/>
  <c r="F1294" i="8"/>
  <c r="G1294" i="8"/>
  <c r="F1295" i="8"/>
  <c r="G1295" i="8"/>
  <c r="F1296" i="8"/>
  <c r="G1296" i="8"/>
  <c r="F1297" i="8"/>
  <c r="G1297" i="8"/>
  <c r="F1298" i="8"/>
  <c r="G1298" i="8"/>
  <c r="F1299" i="8"/>
  <c r="G1299" i="8"/>
  <c r="F1300" i="8"/>
  <c r="G1300" i="8"/>
  <c r="F1301" i="8"/>
  <c r="G1301" i="8"/>
  <c r="F1302" i="8"/>
  <c r="G1302" i="8"/>
  <c r="F1303" i="8"/>
  <c r="G1303" i="8"/>
  <c r="F1304" i="8"/>
  <c r="G1304" i="8"/>
  <c r="F1305" i="8"/>
  <c r="G1305" i="8"/>
  <c r="F1306" i="8"/>
  <c r="G1306" i="8"/>
  <c r="F1307" i="8"/>
  <c r="G1307" i="8"/>
  <c r="F1308" i="8"/>
  <c r="G1308" i="8"/>
  <c r="F1309" i="8"/>
  <c r="G1309" i="8"/>
  <c r="F1310" i="8"/>
  <c r="G1310" i="8"/>
  <c r="F1311" i="8"/>
  <c r="G1311" i="8"/>
  <c r="F1312" i="8"/>
  <c r="G1312" i="8"/>
  <c r="F1313" i="8"/>
  <c r="G1313" i="8"/>
  <c r="F1314" i="8"/>
  <c r="G1314" i="8"/>
  <c r="F1315" i="8"/>
  <c r="G1315" i="8"/>
  <c r="F1316" i="8"/>
  <c r="G1316" i="8"/>
  <c r="F1317" i="8"/>
  <c r="G1317" i="8"/>
  <c r="F1318" i="8"/>
  <c r="G1318" i="8"/>
  <c r="F1319" i="8"/>
  <c r="G1319" i="8"/>
  <c r="F1320" i="8"/>
  <c r="G1320" i="8"/>
  <c r="F1321" i="8"/>
  <c r="G1321" i="8"/>
  <c r="F1322" i="8"/>
  <c r="G1322" i="8"/>
  <c r="F1323" i="8"/>
  <c r="G1323" i="8"/>
  <c r="F1324" i="8"/>
  <c r="G1324" i="8"/>
  <c r="F1325" i="8"/>
  <c r="G1325" i="8"/>
  <c r="F1326" i="8"/>
  <c r="G1326" i="8"/>
  <c r="F1327" i="8"/>
  <c r="G1327" i="8"/>
  <c r="F1328" i="8"/>
  <c r="G1328" i="8"/>
  <c r="F1329" i="8"/>
  <c r="G1329" i="8"/>
  <c r="F1330" i="8"/>
  <c r="G1330" i="8"/>
  <c r="F1331" i="8"/>
  <c r="G1331" i="8"/>
  <c r="F1332" i="8"/>
  <c r="G1332" i="8"/>
  <c r="F1333" i="8"/>
  <c r="G1333" i="8"/>
  <c r="F1334" i="8"/>
  <c r="G1334" i="8"/>
  <c r="F1335" i="8"/>
  <c r="G1335" i="8"/>
  <c r="F1336" i="8"/>
  <c r="G1336" i="8"/>
  <c r="F1337" i="8"/>
  <c r="G1337" i="8"/>
  <c r="F1338" i="8"/>
  <c r="G1338" i="8"/>
  <c r="F1339" i="8"/>
  <c r="G1339" i="8"/>
  <c r="F1340" i="8"/>
  <c r="G1340" i="8"/>
  <c r="F1341" i="8"/>
  <c r="G1341" i="8"/>
  <c r="F1342" i="8"/>
  <c r="G1342" i="8"/>
  <c r="F1343" i="8"/>
  <c r="G1343" i="8"/>
  <c r="F1344" i="8"/>
  <c r="G1344" i="8"/>
  <c r="F1345" i="8"/>
  <c r="G1345" i="8"/>
  <c r="F1346" i="8"/>
  <c r="G1346" i="8"/>
  <c r="F1347" i="8"/>
  <c r="G1347" i="8"/>
  <c r="F1348" i="8"/>
  <c r="G1348" i="8"/>
  <c r="F1349" i="8"/>
  <c r="G1349" i="8"/>
  <c r="F1350" i="8"/>
  <c r="G1350" i="8"/>
  <c r="F1351" i="8"/>
  <c r="G1351" i="8"/>
  <c r="F1352" i="8"/>
  <c r="G1352" i="8"/>
  <c r="F1353" i="8"/>
  <c r="G1353" i="8"/>
  <c r="F1354" i="8"/>
  <c r="G1354" i="8"/>
  <c r="F1355" i="8"/>
  <c r="G1355" i="8"/>
  <c r="F1356" i="8"/>
  <c r="G1356" i="8"/>
  <c r="F1357" i="8"/>
  <c r="G1357" i="8"/>
  <c r="F1358" i="8"/>
  <c r="G1358" i="8"/>
  <c r="F1359" i="8"/>
  <c r="G1359" i="8"/>
  <c r="F1360" i="8"/>
  <c r="G1360" i="8"/>
  <c r="F1361" i="8"/>
  <c r="G1361" i="8"/>
  <c r="F1362" i="8"/>
  <c r="G1362" i="8"/>
  <c r="F1363" i="8"/>
  <c r="G1363" i="8"/>
  <c r="F1364" i="8"/>
  <c r="G1364" i="8"/>
  <c r="F1365" i="8"/>
  <c r="G1365" i="8"/>
  <c r="F1366" i="8"/>
  <c r="G1366" i="8"/>
  <c r="F1367" i="8"/>
  <c r="G1367" i="8"/>
  <c r="F1368" i="8"/>
  <c r="G1368" i="8"/>
  <c r="F1369" i="8"/>
  <c r="G1369" i="8"/>
  <c r="F1370" i="8"/>
  <c r="G1370" i="8"/>
  <c r="F1371" i="8"/>
  <c r="G1371" i="8"/>
  <c r="F1372" i="8"/>
  <c r="G1372" i="8"/>
  <c r="F1373" i="8"/>
  <c r="G1373" i="8"/>
  <c r="F1374" i="8"/>
  <c r="G1374" i="8"/>
  <c r="F1375" i="8"/>
  <c r="G1375" i="8"/>
  <c r="F1376" i="8"/>
  <c r="G1376" i="8"/>
  <c r="F1377" i="8"/>
  <c r="G1377" i="8"/>
  <c r="F1378" i="8"/>
  <c r="G1378" i="8"/>
  <c r="F1379" i="8"/>
  <c r="G1379" i="8"/>
  <c r="F1380" i="8"/>
  <c r="G1380" i="8"/>
  <c r="F1381" i="8"/>
  <c r="G1381" i="8"/>
  <c r="F1382" i="8"/>
  <c r="G1382" i="8"/>
  <c r="F1383" i="8"/>
  <c r="G1383" i="8"/>
  <c r="F1384" i="8"/>
  <c r="G1384" i="8"/>
  <c r="F1385" i="8"/>
  <c r="G1385" i="8"/>
  <c r="F1386" i="8"/>
  <c r="G1386" i="8"/>
  <c r="F1387" i="8"/>
  <c r="G1387" i="8"/>
  <c r="F1388" i="8"/>
  <c r="G1388" i="8"/>
  <c r="F1389" i="8"/>
  <c r="G1389" i="8"/>
  <c r="F1390" i="8"/>
  <c r="G1390" i="8"/>
  <c r="F1391" i="8"/>
  <c r="G1391" i="8"/>
  <c r="F1392" i="8"/>
  <c r="G1392" i="8"/>
  <c r="F1393" i="8"/>
  <c r="G1393" i="8"/>
  <c r="F1394" i="8"/>
  <c r="G1394" i="8"/>
  <c r="F1395" i="8"/>
  <c r="G1395" i="8"/>
  <c r="F1396" i="8"/>
  <c r="G1396" i="8"/>
  <c r="F1397" i="8"/>
  <c r="G1397" i="8"/>
  <c r="F1398" i="8"/>
  <c r="G1398" i="8"/>
  <c r="F1399" i="8"/>
  <c r="G1399" i="8"/>
  <c r="F1400" i="8"/>
  <c r="G1400" i="8"/>
  <c r="F1401" i="8"/>
  <c r="G1401" i="8"/>
  <c r="F1402" i="8"/>
  <c r="G1402" i="8"/>
  <c r="F1403" i="8"/>
  <c r="G1403" i="8"/>
  <c r="F1404" i="8"/>
  <c r="G1404" i="8"/>
  <c r="F1405" i="8"/>
  <c r="G1405" i="8"/>
  <c r="F1406" i="8"/>
  <c r="G1406" i="8"/>
  <c r="F1407" i="8"/>
  <c r="G1407" i="8"/>
  <c r="F1408" i="8"/>
  <c r="G1408" i="8"/>
  <c r="F1409" i="8"/>
  <c r="G1409" i="8"/>
  <c r="F1410" i="8"/>
  <c r="G1410" i="8"/>
  <c r="F1411" i="8"/>
  <c r="G1411" i="8"/>
  <c r="F1412" i="8"/>
  <c r="G1412" i="8"/>
  <c r="F1413" i="8"/>
  <c r="G1413" i="8"/>
  <c r="F1414" i="8"/>
  <c r="G1414" i="8"/>
  <c r="F1415" i="8"/>
  <c r="G1415" i="8"/>
  <c r="F1416" i="8"/>
  <c r="G1416" i="8"/>
  <c r="F1417" i="8"/>
  <c r="G1417" i="8"/>
  <c r="F1418" i="8"/>
  <c r="G1418" i="8"/>
  <c r="F1419" i="8"/>
  <c r="G1419" i="8"/>
  <c r="F1420" i="8"/>
  <c r="G1420" i="8"/>
  <c r="F1421" i="8"/>
  <c r="G1421" i="8"/>
  <c r="F1422" i="8"/>
  <c r="G1422" i="8"/>
  <c r="F1423" i="8"/>
  <c r="G1423" i="8"/>
  <c r="F1424" i="8"/>
  <c r="G1424" i="8"/>
  <c r="F1425" i="8"/>
  <c r="G1425" i="8"/>
  <c r="F1426" i="8"/>
  <c r="G1426" i="8"/>
  <c r="F1427" i="8"/>
  <c r="G1427" i="8"/>
  <c r="F1428" i="8"/>
  <c r="G1428" i="8"/>
  <c r="F1429" i="8"/>
  <c r="G1429" i="8"/>
  <c r="F1430" i="8"/>
  <c r="G1430" i="8"/>
  <c r="F1431" i="8"/>
  <c r="G1431" i="8"/>
  <c r="F1432" i="8"/>
  <c r="G1432" i="8"/>
  <c r="F1433" i="8"/>
  <c r="G1433" i="8"/>
  <c r="F1434" i="8"/>
  <c r="G1434" i="8"/>
  <c r="F1435" i="8"/>
  <c r="G1435" i="8"/>
  <c r="F1436" i="8"/>
  <c r="G1436" i="8"/>
  <c r="F1437" i="8"/>
  <c r="G1437" i="8"/>
  <c r="F1438" i="8"/>
  <c r="G1438" i="8"/>
  <c r="F1439" i="8"/>
  <c r="G1439" i="8"/>
  <c r="F1440" i="8"/>
  <c r="G1440" i="8"/>
  <c r="F1441" i="8"/>
  <c r="G1441" i="8"/>
  <c r="F1442" i="8"/>
  <c r="G1442" i="8"/>
  <c r="F1443" i="8"/>
  <c r="G1443" i="8"/>
  <c r="F1444" i="8"/>
  <c r="G1444" i="8"/>
  <c r="F1445" i="8"/>
  <c r="G1445" i="8"/>
  <c r="F1446" i="8"/>
  <c r="G1446" i="8"/>
  <c r="F1447" i="8"/>
  <c r="G1447" i="8"/>
  <c r="F1448" i="8"/>
  <c r="G1448" i="8"/>
  <c r="F1449" i="8"/>
  <c r="G1449" i="8"/>
  <c r="F1450" i="8"/>
  <c r="G1450" i="8"/>
  <c r="F1451" i="8"/>
  <c r="G1451" i="8"/>
  <c r="F1452" i="8"/>
  <c r="G1452" i="8"/>
  <c r="F1453" i="8"/>
  <c r="G1453" i="8"/>
  <c r="F1454" i="8"/>
  <c r="G1454" i="8"/>
  <c r="F1455" i="8"/>
  <c r="G1455" i="8"/>
  <c r="F1456" i="8"/>
  <c r="G1456" i="8"/>
  <c r="F1457" i="8"/>
  <c r="G1457" i="8"/>
  <c r="F1458" i="8"/>
  <c r="G1458" i="8"/>
  <c r="F1459" i="8"/>
  <c r="G1459" i="8"/>
  <c r="F1460" i="8"/>
  <c r="G1460" i="8"/>
  <c r="F1461" i="8"/>
  <c r="G1461" i="8"/>
  <c r="F1462" i="8"/>
  <c r="G1462" i="8"/>
  <c r="F1463" i="8"/>
  <c r="G1463" i="8"/>
  <c r="F1464" i="8"/>
  <c r="G1464" i="8"/>
  <c r="F1465" i="8"/>
  <c r="G1465" i="8"/>
  <c r="F1466" i="8"/>
  <c r="G1466" i="8"/>
  <c r="F1467" i="8"/>
  <c r="G1467" i="8"/>
  <c r="F1468" i="8"/>
  <c r="G1468" i="8"/>
  <c r="F1469" i="8"/>
  <c r="G1469" i="8"/>
  <c r="F1470" i="8"/>
  <c r="G1470" i="8"/>
  <c r="F1471" i="8"/>
  <c r="G1471" i="8"/>
  <c r="F1472" i="8"/>
  <c r="G1472" i="8"/>
  <c r="F1473" i="8"/>
  <c r="G1473" i="8"/>
  <c r="F1474" i="8"/>
  <c r="G1474" i="8"/>
  <c r="F1475" i="8"/>
  <c r="G1475" i="8"/>
  <c r="F1476" i="8"/>
  <c r="G1476" i="8"/>
  <c r="F1477" i="8"/>
  <c r="G1477" i="8"/>
  <c r="F1478" i="8"/>
  <c r="G1478" i="8"/>
  <c r="F1479" i="8"/>
  <c r="G1479" i="8"/>
  <c r="F1480" i="8"/>
  <c r="G1480" i="8"/>
  <c r="F1481" i="8"/>
  <c r="G1481" i="8"/>
  <c r="F1482" i="8"/>
  <c r="G1482" i="8"/>
  <c r="F1483" i="8"/>
  <c r="G1483" i="8"/>
  <c r="F1484" i="8"/>
  <c r="G1484" i="8"/>
  <c r="F1485" i="8"/>
  <c r="G1485" i="8"/>
  <c r="F1486" i="8"/>
  <c r="G1486" i="8"/>
  <c r="F1487" i="8"/>
  <c r="G1487" i="8"/>
  <c r="F1488" i="8"/>
  <c r="G1488" i="8"/>
  <c r="F1489" i="8"/>
  <c r="G1489" i="8"/>
  <c r="F1490" i="8"/>
  <c r="G1490" i="8"/>
  <c r="F1491" i="8"/>
  <c r="G1491" i="8"/>
  <c r="F1492" i="8"/>
  <c r="G1492" i="8"/>
  <c r="F1493" i="8"/>
  <c r="G1493" i="8"/>
  <c r="F1494" i="8"/>
  <c r="G1494" i="8"/>
  <c r="F1495" i="8"/>
  <c r="G1495" i="8"/>
  <c r="F1496" i="8"/>
  <c r="G1496" i="8"/>
  <c r="F1497" i="8"/>
  <c r="G1497" i="8"/>
  <c r="F1498" i="8"/>
  <c r="G1498" i="8"/>
  <c r="F1499" i="8"/>
  <c r="G1499" i="8"/>
  <c r="F1500" i="8"/>
  <c r="G1500" i="8"/>
  <c r="F1501" i="8"/>
  <c r="G1501" i="8"/>
  <c r="F1502" i="8"/>
  <c r="G1502" i="8"/>
  <c r="F1503" i="8"/>
  <c r="G1503" i="8"/>
  <c r="F1504" i="8"/>
  <c r="G1504" i="8"/>
  <c r="F1505" i="8"/>
  <c r="G1505" i="8"/>
  <c r="F1506" i="8"/>
  <c r="G1506" i="8"/>
  <c r="F1507" i="8"/>
  <c r="G1507" i="8"/>
  <c r="F1508" i="8"/>
  <c r="G1508" i="8"/>
  <c r="D12" i="19"/>
  <c r="E12" i="19" s="1"/>
  <c r="D14" i="16"/>
  <c r="E14" i="16" s="1"/>
  <c r="D18" i="16"/>
  <c r="E18" i="16" s="1"/>
  <c r="D22" i="16"/>
  <c r="E22" i="16" s="1"/>
  <c r="D24" i="16"/>
  <c r="E24" i="16" s="1"/>
  <c r="D26" i="16"/>
  <c r="E26" i="16" s="1"/>
  <c r="D30" i="16"/>
  <c r="E30" i="16" s="1"/>
  <c r="D11" i="18"/>
  <c r="E11" i="18" s="1"/>
  <c r="D12" i="18"/>
  <c r="E12" i="18" s="1"/>
  <c r="D26" i="29"/>
  <c r="E26" i="29" s="1"/>
  <c r="D8" i="21"/>
  <c r="I9" i="18"/>
  <c r="J9" i="18" s="1"/>
  <c r="D34" i="14"/>
  <c r="E34" i="14" s="1"/>
  <c r="I20" i="16"/>
  <c r="J20" i="16" s="1"/>
  <c r="I21" i="16"/>
  <c r="J21" i="16" s="1"/>
  <c r="D13" i="21"/>
  <c r="E13" i="21" s="1"/>
  <c r="I26" i="16"/>
  <c r="J26" i="16" s="1"/>
  <c r="I17" i="14"/>
  <c r="J17" i="14" s="1"/>
  <c r="L981" i="8"/>
  <c r="L985" i="8"/>
  <c r="L990" i="8"/>
  <c r="L997" i="8"/>
  <c r="L998" i="8"/>
  <c r="L1001" i="8"/>
  <c r="L1003" i="8"/>
  <c r="L1005" i="8"/>
  <c r="L1007" i="8"/>
  <c r="L1009" i="8"/>
  <c r="L1011" i="8"/>
  <c r="L1013" i="8"/>
  <c r="L1015" i="8"/>
  <c r="L1016" i="8"/>
  <c r="L1017" i="8"/>
  <c r="L1019" i="8"/>
  <c r="L1021" i="8"/>
  <c r="L1023" i="8"/>
  <c r="L1025" i="8"/>
  <c r="L1027" i="8"/>
  <c r="L1028" i="8"/>
  <c r="L1029" i="8"/>
  <c r="L1031" i="8"/>
  <c r="L1033" i="8"/>
  <c r="L1035" i="8"/>
  <c r="L1037" i="8"/>
  <c r="L1039" i="8"/>
  <c r="L1040" i="8"/>
  <c r="L1041" i="8"/>
  <c r="L1043" i="8"/>
  <c r="L1045" i="8"/>
  <c r="L1048" i="8"/>
  <c r="L1049" i="8"/>
  <c r="L1051" i="8"/>
  <c r="L1053" i="8"/>
  <c r="L1056" i="8"/>
  <c r="L1057" i="8"/>
  <c r="L1060" i="8"/>
  <c r="L1061" i="8"/>
  <c r="L1063" i="8"/>
  <c r="L1064" i="8"/>
  <c r="L1065" i="8"/>
  <c r="L1069" i="8"/>
  <c r="L1072" i="8"/>
  <c r="L1073" i="8"/>
  <c r="L1075" i="8"/>
  <c r="L1076" i="8"/>
  <c r="L1077" i="8"/>
  <c r="L1080" i="8"/>
  <c r="L1081" i="8"/>
  <c r="L1085" i="8"/>
  <c r="L1087" i="8"/>
  <c r="L1088" i="8"/>
  <c r="L1089" i="8"/>
  <c r="L1092" i="8"/>
  <c r="L1093" i="8"/>
  <c r="L1096" i="8"/>
  <c r="L1097" i="8"/>
  <c r="L1101" i="8"/>
  <c r="L1103" i="8"/>
  <c r="L1104" i="8"/>
  <c r="L1105" i="8"/>
  <c r="L1107" i="8"/>
  <c r="L1108" i="8"/>
  <c r="L1109" i="8"/>
  <c r="L1111" i="8"/>
  <c r="L1112" i="8"/>
  <c r="L1113" i="8"/>
  <c r="L1115" i="8"/>
  <c r="L1117" i="8"/>
  <c r="L1119" i="8"/>
  <c r="L1120" i="8"/>
  <c r="L1121" i="8"/>
  <c r="L1123" i="8"/>
  <c r="L1124" i="8"/>
  <c r="L1125" i="8"/>
  <c r="L1127" i="8"/>
  <c r="L1128" i="8"/>
  <c r="L1129" i="8"/>
  <c r="L1131" i="8"/>
  <c r="L1133" i="8"/>
  <c r="L1135" i="8"/>
  <c r="L1136" i="8"/>
  <c r="L1137" i="8"/>
  <c r="L1139" i="8"/>
  <c r="L1140" i="8"/>
  <c r="L1141" i="8"/>
  <c r="L1143" i="8"/>
  <c r="L1144" i="8"/>
  <c r="L1145" i="8"/>
  <c r="L1147" i="8"/>
  <c r="L1149" i="8"/>
  <c r="L1151" i="8"/>
  <c r="L1152" i="8"/>
  <c r="L1153" i="8"/>
  <c r="L1155" i="8"/>
  <c r="L1156" i="8"/>
  <c r="L1157" i="8"/>
  <c r="L1159" i="8"/>
  <c r="L1160" i="8"/>
  <c r="L1161" i="8"/>
  <c r="L1163" i="8"/>
  <c r="L1165" i="8"/>
  <c r="L1167" i="8"/>
  <c r="L1168" i="8"/>
  <c r="L1169" i="8"/>
  <c r="L1171" i="8"/>
  <c r="L1172" i="8"/>
  <c r="L1173" i="8"/>
  <c r="L1175" i="8"/>
  <c r="L1176" i="8"/>
  <c r="L1177" i="8"/>
  <c r="L1179" i="8"/>
  <c r="L1183" i="8"/>
  <c r="L1184" i="8"/>
  <c r="L1185" i="8"/>
  <c r="L1187" i="8"/>
  <c r="L1188" i="8"/>
  <c r="L1191" i="8"/>
  <c r="L1192" i="8"/>
  <c r="L1195" i="8"/>
  <c r="L1197" i="8"/>
  <c r="L1199" i="8"/>
  <c r="L1200" i="8"/>
  <c r="L1203" i="8"/>
  <c r="L1204" i="8"/>
  <c r="L1207" i="8"/>
  <c r="L1208" i="8"/>
  <c r="L1211" i="8"/>
  <c r="L1215" i="8"/>
  <c r="L1216" i="8"/>
  <c r="L1219" i="8"/>
  <c r="L1220" i="8"/>
  <c r="L1223" i="8"/>
  <c r="L1224" i="8"/>
  <c r="L1225" i="8"/>
  <c r="L1227" i="8"/>
  <c r="L1231" i="8"/>
  <c r="L1232" i="8"/>
  <c r="L1235" i="8"/>
  <c r="L1236" i="8"/>
  <c r="L1237" i="8"/>
  <c r="L1239" i="8"/>
  <c r="L1240" i="8"/>
  <c r="L1243" i="8"/>
  <c r="L1247" i="8"/>
  <c r="L1248" i="8"/>
  <c r="L1249" i="8"/>
  <c r="L1250" i="8"/>
  <c r="L1251" i="8"/>
  <c r="L1252" i="8"/>
  <c r="L1253" i="8"/>
  <c r="L1254" i="8"/>
  <c r="L1255" i="8"/>
  <c r="L1256" i="8"/>
  <c r="L1257" i="8"/>
  <c r="L1258" i="8"/>
  <c r="L1259" i="8"/>
  <c r="L1260" i="8"/>
  <c r="L1261" i="8"/>
  <c r="L1262" i="8"/>
  <c r="L1263" i="8"/>
  <c r="L1264" i="8"/>
  <c r="L1265" i="8"/>
  <c r="L1266" i="8"/>
  <c r="L1267" i="8"/>
  <c r="L1268" i="8"/>
  <c r="L1269" i="8"/>
  <c r="L1270" i="8"/>
  <c r="L1271" i="8"/>
  <c r="L1272" i="8"/>
  <c r="L1273" i="8"/>
  <c r="L1274" i="8"/>
  <c r="L1275" i="8"/>
  <c r="L1276" i="8"/>
  <c r="L1277" i="8"/>
  <c r="L1278" i="8"/>
  <c r="L1279" i="8"/>
  <c r="L1280" i="8"/>
  <c r="L1281" i="8"/>
  <c r="L1282" i="8"/>
  <c r="L1283" i="8"/>
  <c r="L1284" i="8"/>
  <c r="L1285" i="8"/>
  <c r="L1286" i="8"/>
  <c r="L1287" i="8"/>
  <c r="L1288" i="8"/>
  <c r="L1289" i="8"/>
  <c r="L1290" i="8"/>
  <c r="L1291" i="8"/>
  <c r="L1292" i="8"/>
  <c r="L1293" i="8"/>
  <c r="L1294" i="8"/>
  <c r="L1295" i="8"/>
  <c r="L1296" i="8"/>
  <c r="L1297" i="8"/>
  <c r="L1298" i="8"/>
  <c r="L1299" i="8"/>
  <c r="L1300" i="8"/>
  <c r="L1301" i="8"/>
  <c r="L1302" i="8"/>
  <c r="L1303" i="8"/>
  <c r="L1304" i="8"/>
  <c r="L1305" i="8"/>
  <c r="L1306" i="8"/>
  <c r="L1307" i="8"/>
  <c r="L1308" i="8"/>
  <c r="L1309" i="8"/>
  <c r="L1310" i="8"/>
  <c r="L1311" i="8"/>
  <c r="L1312" i="8"/>
  <c r="L1313" i="8"/>
  <c r="L1314" i="8"/>
  <c r="L1315" i="8"/>
  <c r="L1316" i="8"/>
  <c r="L1317" i="8"/>
  <c r="L1318" i="8"/>
  <c r="L1319" i="8"/>
  <c r="L1320" i="8"/>
  <c r="L1321" i="8"/>
  <c r="L1322" i="8"/>
  <c r="L1323" i="8"/>
  <c r="L1324" i="8"/>
  <c r="L1325" i="8"/>
  <c r="L1326" i="8"/>
  <c r="L1327" i="8"/>
  <c r="L1328" i="8"/>
  <c r="L1329" i="8"/>
  <c r="L1330" i="8"/>
  <c r="L1331" i="8"/>
  <c r="L1332" i="8"/>
  <c r="L1333" i="8"/>
  <c r="L1334" i="8"/>
  <c r="L1335" i="8"/>
  <c r="L1336" i="8"/>
  <c r="L1337" i="8"/>
  <c r="L1338" i="8"/>
  <c r="L1339" i="8"/>
  <c r="L1340" i="8"/>
  <c r="L1341" i="8"/>
  <c r="L1342" i="8"/>
  <c r="L1343" i="8"/>
  <c r="L1344" i="8"/>
  <c r="L1345" i="8"/>
  <c r="L1346" i="8"/>
  <c r="L1347" i="8"/>
  <c r="L1348" i="8"/>
  <c r="L1349" i="8"/>
  <c r="L1350" i="8"/>
  <c r="L1351" i="8"/>
  <c r="L1352" i="8"/>
  <c r="L1353" i="8"/>
  <c r="L1354" i="8"/>
  <c r="L1355" i="8"/>
  <c r="L1356" i="8"/>
  <c r="L1357" i="8"/>
  <c r="L1358" i="8"/>
  <c r="L1359" i="8"/>
  <c r="L1360" i="8"/>
  <c r="L1361" i="8"/>
  <c r="L1362" i="8"/>
  <c r="L1363" i="8"/>
  <c r="L1364" i="8"/>
  <c r="L1365" i="8"/>
  <c r="L1366" i="8"/>
  <c r="L1367" i="8"/>
  <c r="L1368" i="8"/>
  <c r="L1369" i="8"/>
  <c r="L1370" i="8"/>
  <c r="L1371" i="8"/>
  <c r="L1372" i="8"/>
  <c r="L1373" i="8"/>
  <c r="L1374" i="8"/>
  <c r="L1375" i="8"/>
  <c r="L1376" i="8"/>
  <c r="L1377" i="8"/>
  <c r="L1378" i="8"/>
  <c r="L1379" i="8"/>
  <c r="L1380" i="8"/>
  <c r="L1381" i="8"/>
  <c r="L1382" i="8"/>
  <c r="L1383" i="8"/>
  <c r="L1384" i="8"/>
  <c r="L1385" i="8"/>
  <c r="L1386" i="8"/>
  <c r="L1387" i="8"/>
  <c r="L1388" i="8"/>
  <c r="L1389" i="8"/>
  <c r="L1390" i="8"/>
  <c r="L1391" i="8"/>
  <c r="L1392" i="8"/>
  <c r="L1393" i="8"/>
  <c r="L1394" i="8"/>
  <c r="L1395" i="8"/>
  <c r="L1396" i="8"/>
  <c r="L1397" i="8"/>
  <c r="L1398" i="8"/>
  <c r="L1399" i="8"/>
  <c r="L1400" i="8"/>
  <c r="L1401" i="8"/>
  <c r="L1402" i="8"/>
  <c r="L1403" i="8"/>
  <c r="L1404" i="8"/>
  <c r="L1405" i="8"/>
  <c r="L1406" i="8"/>
  <c r="L1407" i="8"/>
  <c r="L1408" i="8"/>
  <c r="L1409" i="8"/>
  <c r="L1410" i="8"/>
  <c r="L1411" i="8"/>
  <c r="L1412" i="8"/>
  <c r="L1413" i="8"/>
  <c r="L1414" i="8"/>
  <c r="L1415" i="8"/>
  <c r="L1416" i="8"/>
  <c r="L1417" i="8"/>
  <c r="L1418" i="8"/>
  <c r="L1419" i="8"/>
  <c r="L1420" i="8"/>
  <c r="L1421" i="8"/>
  <c r="L1422" i="8"/>
  <c r="L1423" i="8"/>
  <c r="L1424" i="8"/>
  <c r="L1425" i="8"/>
  <c r="L1426" i="8"/>
  <c r="L1427" i="8"/>
  <c r="L1428" i="8"/>
  <c r="L1429" i="8"/>
  <c r="L1430" i="8"/>
  <c r="L1431" i="8"/>
  <c r="L1432" i="8"/>
  <c r="L1433" i="8"/>
  <c r="L1434" i="8"/>
  <c r="L1435" i="8"/>
  <c r="L1436" i="8"/>
  <c r="L1437" i="8"/>
  <c r="L1438" i="8"/>
  <c r="L1439" i="8"/>
  <c r="L1440" i="8"/>
  <c r="L1441" i="8"/>
  <c r="L1442" i="8"/>
  <c r="L1443" i="8"/>
  <c r="L1444" i="8"/>
  <c r="L1445" i="8"/>
  <c r="L1446" i="8"/>
  <c r="L1447" i="8"/>
  <c r="L1448" i="8"/>
  <c r="L1449" i="8"/>
  <c r="L1450" i="8"/>
  <c r="L1451" i="8"/>
  <c r="L1452" i="8"/>
  <c r="L1453" i="8"/>
  <c r="L1454" i="8"/>
  <c r="L1455" i="8"/>
  <c r="L1456" i="8"/>
  <c r="L1457" i="8"/>
  <c r="L1458" i="8"/>
  <c r="L1459" i="8"/>
  <c r="L1460" i="8"/>
  <c r="L1461" i="8"/>
  <c r="L1462" i="8"/>
  <c r="L1463" i="8"/>
  <c r="L1464" i="8"/>
  <c r="L1465" i="8"/>
  <c r="L1466" i="8"/>
  <c r="L1467" i="8"/>
  <c r="L1468" i="8"/>
  <c r="L1469" i="8"/>
  <c r="L1470" i="8"/>
  <c r="L1471" i="8"/>
  <c r="L1472" i="8"/>
  <c r="L1473" i="8"/>
  <c r="L1474" i="8"/>
  <c r="L1475" i="8"/>
  <c r="L1476" i="8"/>
  <c r="L1477" i="8"/>
  <c r="L1478" i="8"/>
  <c r="L1479" i="8"/>
  <c r="L1480" i="8"/>
  <c r="L1481" i="8"/>
  <c r="L1482" i="8"/>
  <c r="L1483" i="8"/>
  <c r="L1484" i="8"/>
  <c r="L1485" i="8"/>
  <c r="L1486" i="8"/>
  <c r="L1487" i="8"/>
  <c r="L1488" i="8"/>
  <c r="L1489" i="8"/>
  <c r="L1490" i="8"/>
  <c r="L1491" i="8"/>
  <c r="L1492" i="8"/>
  <c r="L1493" i="8"/>
  <c r="L1494" i="8"/>
  <c r="L1495" i="8"/>
  <c r="L1496" i="8"/>
  <c r="L1497" i="8"/>
  <c r="L1498" i="8"/>
  <c r="L1499" i="8"/>
  <c r="L1500" i="8"/>
  <c r="L1501" i="8"/>
  <c r="L1502" i="8"/>
  <c r="L1503" i="8"/>
  <c r="L1504" i="8"/>
  <c r="L1505" i="8"/>
  <c r="L1506" i="8"/>
  <c r="L1507" i="8"/>
  <c r="L1508" i="8"/>
  <c r="I36" i="29"/>
  <c r="J36" i="29" s="1"/>
  <c r="D36" i="29"/>
  <c r="E36" i="29" s="1"/>
  <c r="I35" i="29"/>
  <c r="J35" i="29" s="1"/>
  <c r="D35" i="29"/>
  <c r="E35" i="29" s="1"/>
  <c r="I34" i="29"/>
  <c r="J34" i="29" s="1"/>
  <c r="D34" i="29"/>
  <c r="E34" i="29" s="1"/>
  <c r="I33" i="29"/>
  <c r="J33" i="29" s="1"/>
  <c r="D33" i="29"/>
  <c r="E33" i="29" s="1"/>
  <c r="I32" i="29"/>
  <c r="J32" i="29" s="1"/>
  <c r="D32" i="29"/>
  <c r="E32" i="29" s="1"/>
  <c r="I31" i="29"/>
  <c r="J31" i="29" s="1"/>
  <c r="D31" i="29"/>
  <c r="E31" i="29" s="1"/>
  <c r="I30" i="29"/>
  <c r="J30" i="29" s="1"/>
  <c r="D30" i="29"/>
  <c r="E30" i="29" s="1"/>
  <c r="I29" i="29"/>
  <c r="J29" i="29" s="1"/>
  <c r="D29" i="29"/>
  <c r="E29" i="29" s="1"/>
  <c r="I28" i="29"/>
  <c r="L17" i="29" s="1"/>
  <c r="G16" i="33" s="1"/>
  <c r="I26" i="29"/>
  <c r="J26" i="29" s="1"/>
  <c r="I25" i="29"/>
  <c r="J25" i="29" s="1"/>
  <c r="I24" i="29"/>
  <c r="J24" i="29" s="1"/>
  <c r="I21" i="29"/>
  <c r="J21" i="29" s="1"/>
  <c r="I20" i="29"/>
  <c r="J20" i="29" s="1"/>
  <c r="I19" i="29"/>
  <c r="J19" i="29" s="1"/>
  <c r="I18" i="29"/>
  <c r="I16" i="29"/>
  <c r="J16" i="29" s="1"/>
  <c r="D16" i="29"/>
  <c r="E16" i="29" s="1"/>
  <c r="I15" i="29"/>
  <c r="J15" i="29" s="1"/>
  <c r="D15" i="29"/>
  <c r="E15" i="29" s="1"/>
  <c r="I14" i="29"/>
  <c r="J14" i="29" s="1"/>
  <c r="D14" i="29"/>
  <c r="E14" i="29" s="1"/>
  <c r="I13" i="29"/>
  <c r="J13" i="29" s="1"/>
  <c r="D13" i="29"/>
  <c r="E13" i="29" s="1"/>
  <c r="I12" i="29"/>
  <c r="J12" i="29" s="1"/>
  <c r="D12" i="29"/>
  <c r="E12" i="29" s="1"/>
  <c r="D10" i="29"/>
  <c r="E10" i="29" s="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7" i="11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7" i="14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23" i="18"/>
  <c r="H9" i="18"/>
  <c r="H14" i="18"/>
  <c r="H15" i="18"/>
  <c r="H16" i="18"/>
  <c r="H17" i="18"/>
  <c r="H18" i="18"/>
  <c r="H19" i="18"/>
  <c r="H20" i="18"/>
  <c r="H21" i="18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23" i="19"/>
  <c r="H8" i="21"/>
  <c r="I8" i="21"/>
  <c r="J8" i="21" s="1"/>
  <c r="H9" i="21"/>
  <c r="I9" i="21"/>
  <c r="J9" i="21" s="1"/>
  <c r="H10" i="21"/>
  <c r="I10" i="21"/>
  <c r="J10" i="21" s="1"/>
  <c r="H11" i="21"/>
  <c r="I11" i="21"/>
  <c r="J11" i="21" s="1"/>
  <c r="H12" i="21"/>
  <c r="I12" i="21"/>
  <c r="J12" i="21" s="1"/>
  <c r="H13" i="21"/>
  <c r="I13" i="21"/>
  <c r="J13" i="21" s="1"/>
  <c r="H14" i="21"/>
  <c r="I14" i="21"/>
  <c r="J14" i="21" s="1"/>
  <c r="H15" i="21"/>
  <c r="I15" i="21"/>
  <c r="J15" i="21" s="1"/>
  <c r="H16" i="21"/>
  <c r="I16" i="21"/>
  <c r="J16" i="21" s="1"/>
  <c r="H17" i="21"/>
  <c r="I17" i="21"/>
  <c r="J17" i="21" s="1"/>
  <c r="H18" i="21"/>
  <c r="I18" i="21"/>
  <c r="J18" i="21" s="1"/>
  <c r="H19" i="21"/>
  <c r="I19" i="21"/>
  <c r="J19" i="21" s="1"/>
  <c r="H20" i="21"/>
  <c r="I20" i="21"/>
  <c r="J20" i="21" s="1"/>
  <c r="H21" i="21"/>
  <c r="I21" i="21"/>
  <c r="J21" i="21" s="1"/>
  <c r="H22" i="21"/>
  <c r="I22" i="21"/>
  <c r="J22" i="21" s="1"/>
  <c r="H23" i="21"/>
  <c r="I23" i="21"/>
  <c r="J23" i="21" s="1"/>
  <c r="H24" i="21"/>
  <c r="I24" i="21"/>
  <c r="J24" i="21" s="1"/>
  <c r="H25" i="21"/>
  <c r="I25" i="21"/>
  <c r="J25" i="21" s="1"/>
  <c r="H26" i="21"/>
  <c r="I26" i="21"/>
  <c r="J26" i="21" s="1"/>
  <c r="H27" i="21"/>
  <c r="I27" i="21"/>
  <c r="J27" i="21" s="1"/>
  <c r="H28" i="21"/>
  <c r="I28" i="21"/>
  <c r="J28" i="21" s="1"/>
  <c r="H29" i="21"/>
  <c r="I29" i="21"/>
  <c r="J29" i="21" s="1"/>
  <c r="H30" i="21"/>
  <c r="I30" i="21"/>
  <c r="J30" i="21" s="1"/>
  <c r="H31" i="21"/>
  <c r="I31" i="21"/>
  <c r="J31" i="21" s="1"/>
  <c r="H32" i="21"/>
  <c r="I32" i="21"/>
  <c r="J32" i="21" s="1"/>
  <c r="H33" i="21"/>
  <c r="I33" i="21"/>
  <c r="J33" i="21" s="1"/>
  <c r="H34" i="21"/>
  <c r="I34" i="21"/>
  <c r="J34" i="21" s="1"/>
  <c r="H35" i="21"/>
  <c r="I35" i="21"/>
  <c r="J35" i="21" s="1"/>
  <c r="H36" i="21"/>
  <c r="I36" i="21"/>
  <c r="J36" i="21" s="1"/>
  <c r="I7" i="21"/>
  <c r="J7" i="21" s="1"/>
  <c r="H7" i="21"/>
  <c r="H9" i="20"/>
  <c r="H10" i="20"/>
  <c r="H11" i="20"/>
  <c r="H14" i="20"/>
  <c r="I14" i="20"/>
  <c r="J14" i="20" s="1"/>
  <c r="H15" i="20"/>
  <c r="I15" i="20"/>
  <c r="J15" i="20" s="1"/>
  <c r="H16" i="20"/>
  <c r="I16" i="20"/>
  <c r="J16" i="20" s="1"/>
  <c r="H17" i="20"/>
  <c r="I17" i="20"/>
  <c r="J17" i="20" s="1"/>
  <c r="H18" i="20"/>
  <c r="I18" i="20"/>
  <c r="J18" i="20" s="1"/>
  <c r="H19" i="20"/>
  <c r="I19" i="20"/>
  <c r="J19" i="20" s="1"/>
  <c r="H20" i="20"/>
  <c r="I20" i="20"/>
  <c r="J20" i="20" s="1"/>
  <c r="H21" i="20"/>
  <c r="I21" i="20"/>
  <c r="J21" i="20" s="1"/>
  <c r="H22" i="20"/>
  <c r="I22" i="20"/>
  <c r="J22" i="20" s="1"/>
  <c r="H23" i="20"/>
  <c r="I23" i="20"/>
  <c r="J23" i="20" s="1"/>
  <c r="H24" i="20"/>
  <c r="I24" i="20"/>
  <c r="J24" i="20" s="1"/>
  <c r="H25" i="20"/>
  <c r="I25" i="20"/>
  <c r="J25" i="20" s="1"/>
  <c r="H26" i="20"/>
  <c r="I26" i="20"/>
  <c r="J26" i="20" s="1"/>
  <c r="H27" i="20"/>
  <c r="I27" i="20"/>
  <c r="J27" i="20" s="1"/>
  <c r="H28" i="20"/>
  <c r="I28" i="20"/>
  <c r="J28" i="20" s="1"/>
  <c r="H29" i="20"/>
  <c r="I29" i="20"/>
  <c r="J29" i="20" s="1"/>
  <c r="H30" i="20"/>
  <c r="I30" i="20"/>
  <c r="J30" i="20" s="1"/>
  <c r="H31" i="20"/>
  <c r="I31" i="20"/>
  <c r="J31" i="20" s="1"/>
  <c r="H32" i="20"/>
  <c r="I32" i="20"/>
  <c r="J32" i="20" s="1"/>
  <c r="H33" i="20"/>
  <c r="I33" i="20"/>
  <c r="J33" i="20" s="1"/>
  <c r="H34" i="20"/>
  <c r="I34" i="20"/>
  <c r="J34" i="20" s="1"/>
  <c r="H35" i="20"/>
  <c r="I35" i="20"/>
  <c r="J35" i="20" s="1"/>
  <c r="H36" i="20"/>
  <c r="I36" i="20"/>
  <c r="J36" i="20" s="1"/>
  <c r="H8" i="20"/>
  <c r="D22" i="20"/>
  <c r="E22" i="20" s="1"/>
  <c r="C22" i="20"/>
  <c r="D17" i="20"/>
  <c r="E17" i="20" s="1"/>
  <c r="C17" i="20"/>
  <c r="I16" i="19"/>
  <c r="J16" i="19" s="1"/>
  <c r="H16" i="19"/>
  <c r="I26" i="18"/>
  <c r="J26" i="18" s="1"/>
  <c r="I16" i="18"/>
  <c r="J16" i="18" s="1"/>
  <c r="D23" i="29"/>
  <c r="E23" i="29" s="1"/>
  <c r="D15" i="21"/>
  <c r="E15" i="21" s="1"/>
  <c r="D16" i="21"/>
  <c r="E16" i="21" s="1"/>
  <c r="D17" i="21"/>
  <c r="E17" i="21" s="1"/>
  <c r="D18" i="21"/>
  <c r="E18" i="21" s="1"/>
  <c r="D19" i="21"/>
  <c r="E19" i="21" s="1"/>
  <c r="D20" i="21"/>
  <c r="E20" i="21" s="1"/>
  <c r="D21" i="21"/>
  <c r="E21" i="21" s="1"/>
  <c r="D22" i="21"/>
  <c r="E22" i="21" s="1"/>
  <c r="D23" i="21"/>
  <c r="E23" i="21" s="1"/>
  <c r="D24" i="21"/>
  <c r="E24" i="21" s="1"/>
  <c r="D25" i="21"/>
  <c r="E25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23" i="20"/>
  <c r="E23" i="20" s="1"/>
  <c r="D24" i="20"/>
  <c r="E24" i="20" s="1"/>
  <c r="D25" i="20"/>
  <c r="E25" i="20" s="1"/>
  <c r="D26" i="20"/>
  <c r="E26" i="20" s="1"/>
  <c r="D27" i="20"/>
  <c r="E27" i="20" s="1"/>
  <c r="D28" i="20"/>
  <c r="E28" i="20" s="1"/>
  <c r="D29" i="20"/>
  <c r="E29" i="20" s="1"/>
  <c r="D30" i="20"/>
  <c r="E30" i="20" s="1"/>
  <c r="D31" i="20"/>
  <c r="E31" i="20" s="1"/>
  <c r="D32" i="20"/>
  <c r="E32" i="20" s="1"/>
  <c r="D33" i="20"/>
  <c r="E33" i="20" s="1"/>
  <c r="D34" i="20"/>
  <c r="E34" i="20" s="1"/>
  <c r="D35" i="20"/>
  <c r="E35" i="20" s="1"/>
  <c r="D36" i="20"/>
  <c r="E36" i="20" s="1"/>
  <c r="D14" i="20"/>
  <c r="E14" i="20" s="1"/>
  <c r="D15" i="20"/>
  <c r="E15" i="20" s="1"/>
  <c r="D16" i="20"/>
  <c r="E16" i="20" s="1"/>
  <c r="I19" i="19"/>
  <c r="J19" i="19" s="1"/>
  <c r="I20" i="19"/>
  <c r="J20" i="19" s="1"/>
  <c r="I21" i="19"/>
  <c r="J21" i="19" s="1"/>
  <c r="I25" i="19"/>
  <c r="J25" i="19" s="1"/>
  <c r="I26" i="19"/>
  <c r="J26" i="19" s="1"/>
  <c r="I27" i="19"/>
  <c r="J27" i="19" s="1"/>
  <c r="I28" i="19"/>
  <c r="J28" i="19" s="1"/>
  <c r="I29" i="19"/>
  <c r="J29" i="19" s="1"/>
  <c r="I30" i="19"/>
  <c r="J30" i="19" s="1"/>
  <c r="I31" i="19"/>
  <c r="J31" i="19" s="1"/>
  <c r="I32" i="19"/>
  <c r="J32" i="19" s="1"/>
  <c r="I33" i="19"/>
  <c r="J33" i="19" s="1"/>
  <c r="I34" i="19"/>
  <c r="J34" i="19" s="1"/>
  <c r="I35" i="19"/>
  <c r="J35" i="19" s="1"/>
  <c r="I36" i="19"/>
  <c r="J36" i="19" s="1"/>
  <c r="I12" i="19"/>
  <c r="J12" i="19" s="1"/>
  <c r="I13" i="19"/>
  <c r="J13" i="19" s="1"/>
  <c r="I14" i="19"/>
  <c r="J14" i="19" s="1"/>
  <c r="I15" i="19"/>
  <c r="J15" i="19" s="1"/>
  <c r="D30" i="19"/>
  <c r="E30" i="19" s="1"/>
  <c r="D31" i="19"/>
  <c r="E31" i="19" s="1"/>
  <c r="D32" i="19"/>
  <c r="E32" i="19" s="1"/>
  <c r="D33" i="19"/>
  <c r="E33" i="19" s="1"/>
  <c r="D34" i="19"/>
  <c r="E34" i="19" s="1"/>
  <c r="D35" i="19"/>
  <c r="E35" i="19" s="1"/>
  <c r="D36" i="19"/>
  <c r="E36" i="19" s="1"/>
  <c r="I30" i="18"/>
  <c r="J30" i="18" s="1"/>
  <c r="I31" i="18"/>
  <c r="J31" i="18" s="1"/>
  <c r="I32" i="18"/>
  <c r="J32" i="18" s="1"/>
  <c r="I33" i="18"/>
  <c r="J33" i="18" s="1"/>
  <c r="I34" i="18"/>
  <c r="J34" i="18" s="1"/>
  <c r="I35" i="18"/>
  <c r="J35" i="18" s="1"/>
  <c r="I36" i="18"/>
  <c r="J36" i="18" s="1"/>
  <c r="I20" i="18"/>
  <c r="J20" i="18" s="1"/>
  <c r="I21" i="18"/>
  <c r="J21" i="18" s="1"/>
  <c r="I14" i="18"/>
  <c r="J14" i="18" s="1"/>
  <c r="I15" i="18"/>
  <c r="J15" i="18" s="1"/>
  <c r="D25" i="18"/>
  <c r="E25" i="18" s="1"/>
  <c r="D26" i="18"/>
  <c r="E26" i="18" s="1"/>
  <c r="D27" i="18"/>
  <c r="E27" i="18" s="1"/>
  <c r="D28" i="18"/>
  <c r="E28" i="18" s="1"/>
  <c r="D29" i="18"/>
  <c r="E29" i="18" s="1"/>
  <c r="D30" i="18"/>
  <c r="E30" i="18" s="1"/>
  <c r="D31" i="18"/>
  <c r="E31" i="18" s="1"/>
  <c r="D32" i="18"/>
  <c r="E32" i="18" s="1"/>
  <c r="D33" i="18"/>
  <c r="E33" i="18" s="1"/>
  <c r="D34" i="18"/>
  <c r="E34" i="18" s="1"/>
  <c r="D35" i="18"/>
  <c r="E35" i="18" s="1"/>
  <c r="D36" i="18"/>
  <c r="E36" i="18" s="1"/>
  <c r="I33" i="16"/>
  <c r="J33" i="16" s="1"/>
  <c r="I34" i="16"/>
  <c r="J34" i="16" s="1"/>
  <c r="I35" i="16"/>
  <c r="J35" i="16" s="1"/>
  <c r="I36" i="16"/>
  <c r="J36" i="16" s="1"/>
  <c r="D34" i="16"/>
  <c r="E34" i="16" s="1"/>
  <c r="D35" i="16"/>
  <c r="E35" i="16" s="1"/>
  <c r="D36" i="16"/>
  <c r="E36" i="16" s="1"/>
  <c r="I25" i="14"/>
  <c r="J25" i="14" s="1"/>
  <c r="I26" i="14"/>
  <c r="J26" i="14" s="1"/>
  <c r="I27" i="14"/>
  <c r="J27" i="14" s="1"/>
  <c r="I28" i="14"/>
  <c r="J28" i="14" s="1"/>
  <c r="I29" i="14"/>
  <c r="J29" i="14" s="1"/>
  <c r="I30" i="14"/>
  <c r="J30" i="14" s="1"/>
  <c r="I31" i="14"/>
  <c r="J31" i="14" s="1"/>
  <c r="I32" i="14"/>
  <c r="J32" i="14" s="1"/>
  <c r="I33" i="14"/>
  <c r="J33" i="14" s="1"/>
  <c r="I34" i="14"/>
  <c r="J34" i="14" s="1"/>
  <c r="I35" i="14"/>
  <c r="J35" i="14" s="1"/>
  <c r="I36" i="14"/>
  <c r="J36" i="14" s="1"/>
  <c r="C10" i="11"/>
  <c r="C11" i="11"/>
  <c r="C32" i="16"/>
  <c r="C33" i="16"/>
  <c r="C34" i="16"/>
  <c r="D12" i="14"/>
  <c r="E12" i="14" s="1"/>
  <c r="D11" i="16"/>
  <c r="E11" i="16" s="1"/>
  <c r="D11" i="19"/>
  <c r="E11" i="19" s="1"/>
  <c r="D12" i="16"/>
  <c r="E12" i="16" s="1"/>
  <c r="D9" i="18"/>
  <c r="E9" i="18" s="1"/>
  <c r="D13" i="16"/>
  <c r="E13" i="16" s="1"/>
  <c r="D27" i="14"/>
  <c r="E27" i="14" s="1"/>
  <c r="I23" i="18"/>
  <c r="J23" i="18" s="1"/>
  <c r="D32" i="16"/>
  <c r="E32" i="16" s="1"/>
  <c r="D33" i="16"/>
  <c r="E33" i="16" s="1"/>
  <c r="D15" i="16"/>
  <c r="E15" i="16" s="1"/>
  <c r="D7" i="21"/>
  <c r="E7" i="21" s="1"/>
  <c r="D16" i="16"/>
  <c r="E16" i="16" s="1"/>
  <c r="D19" i="20"/>
  <c r="E19" i="20" s="1"/>
  <c r="D20" i="20"/>
  <c r="E20" i="20" s="1"/>
  <c r="D21" i="20"/>
  <c r="E21" i="20" s="1"/>
  <c r="D19" i="16"/>
  <c r="E19" i="16" s="1"/>
  <c r="D15" i="18"/>
  <c r="E15" i="18" s="1"/>
  <c r="D20" i="16"/>
  <c r="E20" i="16" s="1"/>
  <c r="D36" i="14"/>
  <c r="E36" i="14" s="1"/>
  <c r="D21" i="16"/>
  <c r="E21" i="16" s="1"/>
  <c r="I17" i="18"/>
  <c r="J17" i="18" s="1"/>
  <c r="I19" i="18"/>
  <c r="J19" i="18" s="1"/>
  <c r="D23" i="16"/>
  <c r="E23" i="16" s="1"/>
  <c r="I17" i="19"/>
  <c r="J17" i="19" s="1"/>
  <c r="I18" i="19"/>
  <c r="J18" i="19" s="1"/>
  <c r="D18" i="18"/>
  <c r="E18" i="18" s="1"/>
  <c r="D25" i="16"/>
  <c r="E25" i="16" s="1"/>
  <c r="D27" i="16"/>
  <c r="E27" i="16" s="1"/>
  <c r="D28" i="16"/>
  <c r="E28" i="16" s="1"/>
  <c r="D29" i="16"/>
  <c r="E29" i="16" s="1"/>
  <c r="D31" i="16"/>
  <c r="E31" i="16" s="1"/>
  <c r="C14" i="20"/>
  <c r="C15" i="20"/>
  <c r="C16" i="20"/>
  <c r="C31" i="16"/>
  <c r="C20" i="18"/>
  <c r="C21" i="18"/>
  <c r="C22" i="18"/>
  <c r="C23" i="18"/>
  <c r="C24" i="18"/>
  <c r="C25" i="18"/>
  <c r="C26" i="18"/>
  <c r="C27" i="18"/>
  <c r="C28" i="18"/>
  <c r="C29" i="18"/>
  <c r="C27" i="19"/>
  <c r="C28" i="19"/>
  <c r="C29" i="19"/>
  <c r="C30" i="19"/>
  <c r="C31" i="19"/>
  <c r="C32" i="19"/>
  <c r="C33" i="19"/>
  <c r="C34" i="19"/>
  <c r="H21" i="19"/>
  <c r="H20" i="19"/>
  <c r="H19" i="19"/>
  <c r="H18" i="19"/>
  <c r="H17" i="19"/>
  <c r="H15" i="19"/>
  <c r="H14" i="19"/>
  <c r="H13" i="19"/>
  <c r="H12" i="19"/>
  <c r="H11" i="19"/>
  <c r="H10" i="19"/>
  <c r="H9" i="19"/>
  <c r="H8" i="19"/>
  <c r="C7" i="11"/>
  <c r="I24" i="14"/>
  <c r="J24" i="14" s="1"/>
  <c r="D19" i="14"/>
  <c r="E19" i="14" s="1"/>
  <c r="D15" i="14"/>
  <c r="E15" i="14" s="1"/>
  <c r="D32" i="14"/>
  <c r="E32" i="14" s="1"/>
  <c r="D17" i="16"/>
  <c r="E17" i="16" s="1"/>
  <c r="I18" i="18"/>
  <c r="J18" i="18" s="1"/>
  <c r="I28" i="18"/>
  <c r="J28" i="18" s="1"/>
  <c r="I29" i="18"/>
  <c r="J29" i="18" s="1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5" i="16"/>
  <c r="C36" i="16"/>
  <c r="C8" i="14"/>
  <c r="C9" i="14"/>
  <c r="C10" i="14"/>
  <c r="C11" i="14"/>
  <c r="C12" i="14"/>
  <c r="C13" i="14"/>
  <c r="C14" i="14"/>
  <c r="C15" i="14"/>
  <c r="C17" i="14"/>
  <c r="C16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I14" i="11"/>
  <c r="J14" i="11" s="1"/>
  <c r="I15" i="11"/>
  <c r="J15" i="11" s="1"/>
  <c r="I16" i="11"/>
  <c r="J16" i="11" s="1"/>
  <c r="I17" i="11"/>
  <c r="J17" i="11" s="1"/>
  <c r="I18" i="11"/>
  <c r="J18" i="11" s="1"/>
  <c r="I19" i="11"/>
  <c r="J19" i="11" s="1"/>
  <c r="I20" i="11"/>
  <c r="J20" i="11" s="1"/>
  <c r="I21" i="11"/>
  <c r="J21" i="11" s="1"/>
  <c r="I22" i="11"/>
  <c r="J22" i="11" s="1"/>
  <c r="I23" i="11"/>
  <c r="J23" i="11" s="1"/>
  <c r="I24" i="11"/>
  <c r="J24" i="11" s="1"/>
  <c r="I25" i="11"/>
  <c r="J25" i="11" s="1"/>
  <c r="I26" i="11"/>
  <c r="J26" i="11" s="1"/>
  <c r="I27" i="11"/>
  <c r="J27" i="11" s="1"/>
  <c r="I28" i="11"/>
  <c r="J28" i="11" s="1"/>
  <c r="I29" i="11"/>
  <c r="J29" i="11" s="1"/>
  <c r="I30" i="11"/>
  <c r="J30" i="11" s="1"/>
  <c r="I31" i="11"/>
  <c r="J31" i="11" s="1"/>
  <c r="I32" i="11"/>
  <c r="J32" i="11" s="1"/>
  <c r="I33" i="11"/>
  <c r="J33" i="11" s="1"/>
  <c r="I34" i="11"/>
  <c r="J34" i="11" s="1"/>
  <c r="I35" i="11"/>
  <c r="J35" i="11" s="1"/>
  <c r="I36" i="11"/>
  <c r="J36" i="11" s="1"/>
  <c r="C8" i="11"/>
  <c r="C9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5" i="19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7" i="21"/>
  <c r="C18" i="20"/>
  <c r="C19" i="20"/>
  <c r="C20" i="20"/>
  <c r="C21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36" i="19"/>
  <c r="C8" i="19"/>
  <c r="C9" i="18"/>
  <c r="C10" i="18"/>
  <c r="C11" i="18"/>
  <c r="C12" i="18"/>
  <c r="C13" i="18"/>
  <c r="C14" i="18"/>
  <c r="C15" i="18"/>
  <c r="C16" i="18"/>
  <c r="C17" i="18"/>
  <c r="C18" i="18"/>
  <c r="C19" i="18"/>
  <c r="H8" i="18"/>
  <c r="C30" i="18"/>
  <c r="C31" i="18"/>
  <c r="C32" i="18"/>
  <c r="C33" i="18"/>
  <c r="C34" i="18"/>
  <c r="C35" i="18"/>
  <c r="C36" i="18"/>
  <c r="C8" i="18"/>
  <c r="C8" i="16"/>
  <c r="H8" i="16"/>
  <c r="C36" i="14"/>
  <c r="C7" i="14"/>
  <c r="I27" i="18"/>
  <c r="J27" i="18" s="1"/>
  <c r="D18" i="20"/>
  <c r="E18" i="20" s="1"/>
  <c r="I21" i="14"/>
  <c r="J21" i="14" s="1"/>
  <c r="D7" i="14"/>
  <c r="E7" i="14" s="1"/>
  <c r="D24" i="29"/>
  <c r="E24" i="29" s="1"/>
  <c r="D25" i="29"/>
  <c r="E25" i="29" s="1"/>
  <c r="I10" i="14"/>
  <c r="J10" i="14" s="1"/>
  <c r="I17" i="16"/>
  <c r="J17" i="16" s="1"/>
  <c r="I10" i="18"/>
  <c r="J10" i="18" s="1"/>
  <c r="D10" i="21"/>
  <c r="E10" i="21" s="1"/>
  <c r="I13" i="14"/>
  <c r="J13" i="14" s="1"/>
  <c r="I25" i="16"/>
  <c r="J25" i="16" s="1"/>
  <c r="D25" i="19"/>
  <c r="E25" i="19" s="1"/>
  <c r="D23" i="19"/>
  <c r="E23" i="19" s="1"/>
  <c r="D22" i="19"/>
  <c r="E22" i="19" s="1"/>
  <c r="D21" i="19"/>
  <c r="E21" i="19" s="1"/>
  <c r="D35" i="14"/>
  <c r="E35" i="14" s="1"/>
  <c r="D19" i="19"/>
  <c r="E19" i="19" s="1"/>
  <c r="D18" i="19"/>
  <c r="E18" i="19" s="1"/>
  <c r="D30" i="14"/>
  <c r="E30" i="14" s="1"/>
  <c r="D17" i="19"/>
  <c r="E17" i="19" s="1"/>
  <c r="D31" i="14"/>
  <c r="E31" i="14" s="1"/>
  <c r="I13" i="18"/>
  <c r="J13" i="18" s="1"/>
  <c r="I9" i="29"/>
  <c r="J9" i="29" s="1"/>
  <c r="I12" i="18"/>
  <c r="J12" i="18" s="1"/>
  <c r="I20" i="14"/>
  <c r="J20" i="14" s="1"/>
  <c r="I8" i="29"/>
  <c r="J8" i="29" s="1"/>
  <c r="D29" i="19"/>
  <c r="E29" i="19" s="1"/>
  <c r="I32" i="16"/>
  <c r="J32" i="16" s="1"/>
  <c r="D23" i="18"/>
  <c r="E23" i="18" s="1"/>
  <c r="I30" i="16"/>
  <c r="J30" i="16" s="1"/>
  <c r="I16" i="14"/>
  <c r="J16" i="14" s="1"/>
  <c r="I29" i="16"/>
  <c r="J29" i="16" s="1"/>
  <c r="I28" i="16"/>
  <c r="J28" i="16" s="1"/>
  <c r="D27" i="19"/>
  <c r="E27" i="19" s="1"/>
  <c r="I25" i="18"/>
  <c r="J25" i="18" s="1"/>
  <c r="I27" i="16"/>
  <c r="J27" i="16" s="1"/>
  <c r="I12" i="14"/>
  <c r="J12" i="14" s="1"/>
  <c r="D12" i="20"/>
  <c r="E12" i="20" s="1"/>
  <c r="I24" i="16"/>
  <c r="J24" i="16" s="1"/>
  <c r="D19" i="18"/>
  <c r="E19" i="18" s="1"/>
  <c r="I24" i="18"/>
  <c r="J24" i="18" s="1"/>
  <c r="D17" i="18"/>
  <c r="E17" i="18" s="1"/>
  <c r="I22" i="16"/>
  <c r="J22" i="16" s="1"/>
  <c r="D26" i="19"/>
  <c r="E26" i="19" s="1"/>
  <c r="I23" i="19"/>
  <c r="J23" i="19" s="1"/>
  <c r="I7" i="14"/>
  <c r="J7" i="14" s="1"/>
  <c r="D25" i="11"/>
  <c r="E25" i="11" s="1"/>
  <c r="D10" i="16"/>
  <c r="E10" i="16" s="1"/>
  <c r="I8" i="16"/>
  <c r="J8" i="16" s="1"/>
  <c r="I9" i="14"/>
  <c r="J9" i="14" s="1"/>
  <c r="D10" i="20"/>
  <c r="E10" i="20" s="1"/>
  <c r="I15" i="16"/>
  <c r="J15" i="16" s="1"/>
  <c r="D14" i="21"/>
  <c r="E14" i="21" s="1"/>
  <c r="I22" i="14"/>
  <c r="J22" i="14" s="1"/>
  <c r="I31" i="16"/>
  <c r="J31" i="16" s="1"/>
  <c r="D22" i="18"/>
  <c r="E22" i="18" s="1"/>
  <c r="D20" i="18"/>
  <c r="E20" i="18" s="1"/>
  <c r="I19" i="16"/>
  <c r="J19" i="16" s="1"/>
  <c r="I18" i="16"/>
  <c r="J18" i="16" s="1"/>
  <c r="D20" i="19"/>
  <c r="E20" i="19" s="1"/>
  <c r="D11" i="21"/>
  <c r="E11" i="21" s="1"/>
  <c r="I16" i="16"/>
  <c r="J16" i="16" s="1"/>
  <c r="D14" i="14"/>
  <c r="E14" i="14" s="1"/>
  <c r="D9" i="19"/>
  <c r="E9" i="19" s="1"/>
  <c r="I10" i="16"/>
  <c r="J10" i="16" s="1"/>
  <c r="D17" i="14"/>
  <c r="E17" i="14" s="1"/>
  <c r="D13" i="19"/>
  <c r="E13" i="19" s="1"/>
  <c r="I8" i="20"/>
  <c r="J8" i="20" s="1"/>
  <c r="D23" i="14"/>
  <c r="E23" i="14" s="1"/>
  <c r="D26" i="14"/>
  <c r="E26" i="14" s="1"/>
  <c r="D8" i="20"/>
  <c r="E8" i="20" s="1"/>
  <c r="D14" i="18"/>
  <c r="E14" i="18" s="1"/>
  <c r="D9" i="16"/>
  <c r="E9" i="16" s="1"/>
  <c r="I13" i="20"/>
  <c r="J13" i="20" s="1"/>
  <c r="I19" i="14"/>
  <c r="J19" i="14" s="1"/>
  <c r="I12" i="20"/>
  <c r="J12" i="20" s="1"/>
  <c r="I24" i="19"/>
  <c r="J24" i="19" s="1"/>
  <c r="I11" i="19"/>
  <c r="J11" i="19" s="1"/>
  <c r="I10" i="19"/>
  <c r="J10" i="19" s="1"/>
  <c r="D9" i="20"/>
  <c r="E9" i="20" s="1"/>
  <c r="I23" i="14"/>
  <c r="J23" i="14" s="1"/>
  <c r="D28" i="19"/>
  <c r="E28" i="19" s="1"/>
  <c r="D16" i="18"/>
  <c r="E16" i="18" s="1"/>
  <c r="I8" i="18"/>
  <c r="D13" i="20"/>
  <c r="E13" i="20" s="1"/>
  <c r="I15" i="14"/>
  <c r="J15" i="14" s="1"/>
  <c r="D20" i="31"/>
  <c r="E20" i="31" s="1"/>
  <c r="I11" i="14"/>
  <c r="J11" i="14" s="1"/>
  <c r="D11" i="20"/>
  <c r="E11" i="20" s="1"/>
  <c r="D29" i="14"/>
  <c r="E29" i="14" s="1"/>
  <c r="D24" i="19"/>
  <c r="E24" i="19" s="1"/>
  <c r="D33" i="14"/>
  <c r="E33" i="14" s="1"/>
  <c r="D9" i="21"/>
  <c r="E9" i="21" s="1"/>
  <c r="I10" i="29"/>
  <c r="J10" i="29" s="1"/>
  <c r="D11" i="14"/>
  <c r="E11" i="14" s="1"/>
  <c r="I11" i="29"/>
  <c r="J11" i="29" s="1"/>
  <c r="I11" i="20"/>
  <c r="J11" i="20" s="1"/>
  <c r="L28" i="31"/>
  <c r="G10" i="33" s="1"/>
  <c r="E8" i="21"/>
  <c r="J8" i="31"/>
  <c r="L27" i="31"/>
  <c r="G9" i="33" s="1"/>
  <c r="D24" i="18"/>
  <c r="E24" i="18" s="1"/>
  <c r="I20" i="31"/>
  <c r="K45" i="11"/>
  <c r="I3" i="31"/>
  <c r="I3" i="19"/>
  <c r="I3" i="14"/>
  <c r="I3" i="20"/>
  <c r="I3" i="16"/>
  <c r="I3" i="21"/>
  <c r="I3" i="11"/>
  <c r="I3" i="29"/>
  <c r="I3" i="18"/>
  <c r="C3" i="21"/>
  <c r="F3" i="21" s="1"/>
  <c r="J28" i="29"/>
  <c r="L11" i="29" s="1"/>
  <c r="F16" i="33" s="1"/>
  <c r="K45" i="19"/>
  <c r="K45" i="18"/>
  <c r="K45" i="20"/>
  <c r="K45" i="14"/>
  <c r="K45" i="21"/>
  <c r="D12" i="21"/>
  <c r="E12" i="21" s="1"/>
  <c r="D35" i="11"/>
  <c r="E35" i="11" s="1"/>
  <c r="I14" i="14"/>
  <c r="J14" i="14" s="1"/>
  <c r="I7" i="11"/>
  <c r="J7" i="11" s="1"/>
  <c r="I23" i="16"/>
  <c r="J23" i="16" s="1"/>
  <c r="D8" i="16"/>
  <c r="E8" i="16" s="1"/>
  <c r="I8" i="14"/>
  <c r="J8" i="14" s="1"/>
  <c r="D28" i="14"/>
  <c r="E28" i="14" s="1"/>
  <c r="D13" i="14"/>
  <c r="E13" i="14" s="1"/>
  <c r="D36" i="11"/>
  <c r="E36" i="11" s="1"/>
  <c r="D34" i="11"/>
  <c r="E34" i="11" s="1"/>
  <c r="I11" i="11"/>
  <c r="J11" i="11" s="1"/>
  <c r="D12" i="11"/>
  <c r="E12" i="11" s="1"/>
  <c r="D28" i="11"/>
  <c r="E28" i="11" s="1"/>
  <c r="I9" i="11"/>
  <c r="J9" i="11" s="1"/>
  <c r="D24" i="11"/>
  <c r="E24" i="11" s="1"/>
  <c r="I12" i="11"/>
  <c r="J12" i="11" s="1"/>
  <c r="D33" i="11"/>
  <c r="E33" i="11" s="1"/>
  <c r="D10" i="11"/>
  <c r="E10" i="11" s="1"/>
  <c r="I13" i="11"/>
  <c r="J13" i="11" s="1"/>
  <c r="I10" i="11"/>
  <c r="J10" i="11" s="1"/>
  <c r="D23" i="11"/>
  <c r="E23" i="11" s="1"/>
  <c r="D20" i="11"/>
  <c r="E20" i="11" s="1"/>
  <c r="D18" i="11"/>
  <c r="E18" i="11" s="1"/>
  <c r="D29" i="11"/>
  <c r="E29" i="11" s="1"/>
  <c r="D26" i="11"/>
  <c r="E26" i="11" s="1"/>
  <c r="D22" i="11"/>
  <c r="E22" i="11" s="1"/>
  <c r="D15" i="11"/>
  <c r="E15" i="11" s="1"/>
  <c r="D13" i="11"/>
  <c r="E13" i="11" s="1"/>
  <c r="D11" i="11"/>
  <c r="E11" i="11" s="1"/>
  <c r="D30" i="11"/>
  <c r="E30" i="11" s="1"/>
  <c r="D27" i="11"/>
  <c r="E27" i="11" s="1"/>
  <c r="D14" i="11"/>
  <c r="E14" i="11" s="1"/>
  <c r="D31" i="11"/>
  <c r="E31" i="11" s="1"/>
  <c r="D32" i="11"/>
  <c r="E32" i="11" s="1"/>
  <c r="D17" i="11"/>
  <c r="E17" i="11" s="1"/>
  <c r="D9" i="29"/>
  <c r="E9" i="29" s="1"/>
  <c r="D21" i="11"/>
  <c r="E21" i="11" s="1"/>
  <c r="D19" i="11"/>
  <c r="E19" i="11" s="1"/>
  <c r="D16" i="11"/>
  <c r="E16" i="11" s="1"/>
  <c r="I8" i="11"/>
  <c r="J8" i="11" s="1"/>
  <c r="D8" i="29"/>
  <c r="E8" i="29" s="1"/>
  <c r="L30" i="31"/>
  <c r="G12" i="33" s="1"/>
  <c r="L31" i="31"/>
  <c r="G13" i="33" s="1"/>
  <c r="L12" i="31" l="1"/>
  <c r="F7" i="33" s="1"/>
  <c r="L22" i="31"/>
  <c r="G4" i="33" s="1"/>
  <c r="L25" i="31"/>
  <c r="G7" i="33" s="1"/>
  <c r="L26" i="31"/>
  <c r="G8" i="33" s="1"/>
  <c r="L29" i="31"/>
  <c r="G11" i="33" s="1"/>
  <c r="C3" i="20"/>
  <c r="F3" i="20" s="1"/>
  <c r="L23" i="31"/>
  <c r="G5" i="33" s="1"/>
  <c r="L15" i="19"/>
  <c r="C11" i="33" s="1"/>
  <c r="C3" i="19"/>
  <c r="F3" i="19" s="1"/>
  <c r="F4" i="18"/>
  <c r="F4" i="20"/>
  <c r="L24" i="31"/>
  <c r="G6" i="33" s="1"/>
  <c r="L15" i="20"/>
  <c r="C15" i="33" s="1"/>
  <c r="L16" i="18"/>
  <c r="C9" i="33" s="1"/>
  <c r="C3" i="18"/>
  <c r="F3" i="18" s="1"/>
  <c r="C3" i="16"/>
  <c r="F3" i="16" s="1"/>
  <c r="C3" i="31"/>
  <c r="F3" i="31" s="1"/>
  <c r="C3" i="14"/>
  <c r="F3" i="14" s="1"/>
  <c r="N11" i="31"/>
  <c r="L14" i="16"/>
  <c r="C6" i="33" s="1"/>
  <c r="L16" i="29"/>
  <c r="G15" i="33" s="1"/>
  <c r="L18" i="31"/>
  <c r="F13" i="33" s="1"/>
  <c r="L13" i="31"/>
  <c r="F8" i="33" s="1"/>
  <c r="L15" i="31"/>
  <c r="F10" i="33" s="1"/>
  <c r="L13" i="14"/>
  <c r="L14" i="14" s="1"/>
  <c r="L15" i="16"/>
  <c r="L9" i="31"/>
  <c r="F4" i="33" s="1"/>
  <c r="L10" i="31"/>
  <c r="F5" i="33" s="1"/>
  <c r="L17" i="31"/>
  <c r="F12" i="33" s="1"/>
  <c r="L14" i="31"/>
  <c r="F9" i="33" s="1"/>
  <c r="L9" i="29"/>
  <c r="F14" i="33" s="1"/>
  <c r="L10" i="29"/>
  <c r="F15" i="33" s="1"/>
  <c r="N8" i="29"/>
  <c r="L11" i="31"/>
  <c r="F6" i="33" s="1"/>
  <c r="F4" i="11"/>
  <c r="F4" i="21"/>
  <c r="N9" i="31"/>
  <c r="N9" i="29"/>
  <c r="N10" i="29"/>
  <c r="F4" i="19"/>
  <c r="F4" i="16"/>
  <c r="N10" i="31"/>
  <c r="F4" i="14"/>
  <c r="N8" i="31"/>
  <c r="L10" i="16"/>
  <c r="B7" i="33" s="1"/>
  <c r="L11" i="19"/>
  <c r="B13" i="33" s="1"/>
  <c r="L9" i="21"/>
  <c r="L11" i="18"/>
  <c r="B10" i="33" s="1"/>
  <c r="L9" i="18"/>
  <c r="L9" i="11"/>
  <c r="L10" i="19"/>
  <c r="B12" i="33" s="1"/>
  <c r="L10" i="20"/>
  <c r="B15" i="33" s="1"/>
  <c r="L9" i="19"/>
  <c r="L9" i="16"/>
  <c r="L9" i="20"/>
  <c r="L9" i="14"/>
  <c r="L13" i="11"/>
  <c r="L17" i="18"/>
  <c r="C10" i="33" s="1"/>
  <c r="J20" i="31"/>
  <c r="L16" i="31" s="1"/>
  <c r="F11" i="33" s="1"/>
  <c r="L13" i="21"/>
  <c r="L14" i="20"/>
  <c r="L17" i="19"/>
  <c r="C13" i="33" s="1"/>
  <c r="J8" i="18"/>
  <c r="L10" i="18" s="1"/>
  <c r="B9" i="33" s="1"/>
  <c r="L15" i="29"/>
  <c r="L16" i="19"/>
  <c r="C12" i="33" s="1"/>
  <c r="L15" i="18"/>
  <c r="L12" i="29" l="1"/>
  <c r="L32" i="31"/>
  <c r="F4" i="31"/>
  <c r="C5" i="33"/>
  <c r="F4" i="29"/>
  <c r="C7" i="33"/>
  <c r="L16" i="16"/>
  <c r="L18" i="19"/>
  <c r="L16" i="20"/>
  <c r="C14" i="33"/>
  <c r="L14" i="11"/>
  <c r="C4" i="33"/>
  <c r="D37" i="20"/>
  <c r="D37" i="21"/>
  <c r="D37" i="11"/>
  <c r="D37" i="29"/>
  <c r="D37" i="14"/>
  <c r="D37" i="16"/>
  <c r="D37" i="18"/>
  <c r="D37" i="19"/>
  <c r="D37" i="31"/>
  <c r="G14" i="33"/>
  <c r="G17" i="33" s="1"/>
  <c r="L18" i="29"/>
  <c r="C16" i="33"/>
  <c r="L14" i="21"/>
  <c r="L10" i="14"/>
  <c r="B5" i="33"/>
  <c r="L10" i="11"/>
  <c r="B4" i="33"/>
  <c r="L10" i="21"/>
  <c r="B16" i="33"/>
  <c r="C8" i="33"/>
  <c r="L18" i="18"/>
  <c r="L11" i="20"/>
  <c r="B14" i="33"/>
  <c r="L12" i="18"/>
  <c r="B8" i="33"/>
  <c r="B6" i="33"/>
  <c r="L11" i="16"/>
  <c r="B11" i="33"/>
  <c r="L12" i="19"/>
  <c r="L19" i="31"/>
  <c r="E37" i="19" s="1"/>
  <c r="E37" i="31" l="1"/>
  <c r="E37" i="21"/>
  <c r="C17" i="33"/>
  <c r="F17" i="33"/>
  <c r="E37" i="29"/>
  <c r="E37" i="20"/>
  <c r="J37" i="11"/>
  <c r="J37" i="20"/>
  <c r="J37" i="21"/>
  <c r="J37" i="31"/>
  <c r="J37" i="14"/>
  <c r="J37" i="18"/>
  <c r="J37" i="29"/>
  <c r="J37" i="19"/>
  <c r="J37" i="16"/>
  <c r="F37" i="21"/>
  <c r="F37" i="19"/>
  <c r="F37" i="31"/>
  <c r="F37" i="18"/>
  <c r="F37" i="14"/>
  <c r="F37" i="29"/>
  <c r="F37" i="11"/>
  <c r="F37" i="16"/>
  <c r="F37" i="20"/>
  <c r="B17" i="33"/>
  <c r="H37" i="18"/>
  <c r="H37" i="31"/>
  <c r="H37" i="11"/>
  <c r="H37" i="29"/>
  <c r="H37" i="20"/>
  <c r="H37" i="19"/>
  <c r="H37" i="14"/>
  <c r="H37" i="21"/>
  <c r="H37" i="16"/>
  <c r="E37" i="16"/>
  <c r="E37" i="11"/>
  <c r="I37" i="29"/>
  <c r="I37" i="31"/>
  <c r="I37" i="14"/>
  <c r="I37" i="21"/>
  <c r="I37" i="16"/>
  <c r="I37" i="19"/>
  <c r="I37" i="20"/>
  <c r="I37" i="11"/>
  <c r="I37" i="18"/>
  <c r="E37" i="18"/>
  <c r="E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SIAOBEI</author>
  </authors>
  <commentList>
    <comment ref="K3" authorId="0" shapeId="0" xr:uid="{00000000-0006-0000-0100-000001000000}">
      <text>
        <r>
          <rPr>
            <sz val="11"/>
            <color indexed="81"/>
            <rFont val="新細明體"/>
            <family val="1"/>
            <charset val="136"/>
          </rPr>
          <t>【特殊發票】備註時用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C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400-000001000000}">
      <text>
        <r>
          <rPr>
            <b/>
            <sz val="12"/>
            <color indexed="8"/>
            <rFont val="細明體"/>
            <family val="3"/>
            <charset val="136"/>
          </rPr>
          <t>如附號錯誤，請自行修改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5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6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7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8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9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A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4" authorId="0" shapeId="0" xr:uid="{00000000-0006-0000-0B00-000001000000}">
      <text>
        <r>
          <rPr>
            <b/>
            <sz val="12"/>
            <color indexed="81"/>
            <rFont val="細明體"/>
            <family val="3"/>
            <charset val="136"/>
          </rPr>
          <t>如附號錯誤，請自行修改</t>
        </r>
      </text>
    </comment>
  </commentList>
</comments>
</file>

<file path=xl/sharedStrings.xml><?xml version="1.0" encoding="utf-8"?>
<sst xmlns="http://schemas.openxmlformats.org/spreadsheetml/2006/main" count="5485" uniqueCount="3192">
  <si>
    <t>店別</t>
    <phoneticPr fontId="21" type="noConversion"/>
  </si>
  <si>
    <t>店名</t>
    <phoneticPr fontId="21" type="noConversion"/>
  </si>
  <si>
    <t>發票總額</t>
    <phoneticPr fontId="21" type="noConversion"/>
  </si>
  <si>
    <t>衍展</t>
  </si>
  <si>
    <t>花仙子</t>
  </si>
  <si>
    <t>金和憶</t>
  </si>
  <si>
    <t>華達豐</t>
  </si>
  <si>
    <t>蜜可寢飾</t>
  </si>
  <si>
    <t>烜新</t>
  </si>
  <si>
    <t>所羅馬</t>
  </si>
  <si>
    <t>宏豪</t>
  </si>
  <si>
    <t>名揚</t>
  </si>
  <si>
    <t>冠領</t>
  </si>
  <si>
    <t>景揚</t>
  </si>
  <si>
    <t>尚慶</t>
  </si>
  <si>
    <t>芮林</t>
  </si>
  <si>
    <t>柏炬</t>
  </si>
  <si>
    <t>萬嘉通</t>
  </si>
  <si>
    <t>安笙</t>
  </si>
  <si>
    <t>天暉</t>
  </si>
  <si>
    <t>高億</t>
  </si>
  <si>
    <t>英豐造紙</t>
  </si>
  <si>
    <t>中西區合作社</t>
  </si>
  <si>
    <t>鐿龍瓷器</t>
  </si>
  <si>
    <t>向聯科技</t>
  </si>
  <si>
    <t>台灣貝印</t>
  </si>
  <si>
    <t>歸仁</t>
  </si>
  <si>
    <t>崇明</t>
  </si>
  <si>
    <t>妙管家</t>
  </si>
  <si>
    <t>耐斯</t>
  </si>
  <si>
    <t>莫利仕</t>
  </si>
  <si>
    <t>金利豐</t>
  </si>
  <si>
    <t>昇鼎</t>
  </si>
  <si>
    <t>廣志</t>
  </si>
  <si>
    <t>菲羚</t>
  </si>
  <si>
    <t>台灣阿波羅</t>
  </si>
  <si>
    <t>豪品</t>
  </si>
  <si>
    <t>宏禾食品</t>
  </si>
  <si>
    <t>韋蓁</t>
  </si>
  <si>
    <t>小紅莓</t>
  </si>
  <si>
    <t>大蟲</t>
  </si>
  <si>
    <t>東旭鋁梯</t>
  </si>
  <si>
    <t>慶誠食品</t>
  </si>
  <si>
    <t>泰泉</t>
  </si>
  <si>
    <t>笠盛</t>
  </si>
  <si>
    <t>南億</t>
  </si>
  <si>
    <t>盈定</t>
  </si>
  <si>
    <t>鑫祥</t>
  </si>
  <si>
    <t>御銘</t>
  </si>
  <si>
    <t>白雪</t>
  </si>
  <si>
    <t>九龍</t>
  </si>
  <si>
    <t>威麗士</t>
  </si>
  <si>
    <t>民益</t>
  </si>
  <si>
    <t>俊凱</t>
  </si>
  <si>
    <t>格菱</t>
  </si>
  <si>
    <t>映采</t>
  </si>
  <si>
    <t>典圓</t>
  </si>
  <si>
    <t>鑫鉝</t>
  </si>
  <si>
    <t>豪情</t>
  </si>
  <si>
    <t>金琳</t>
  </si>
  <si>
    <t>偉昶</t>
  </si>
  <si>
    <t>萬樺</t>
  </si>
  <si>
    <t>永豐餘</t>
  </si>
  <si>
    <t>太古</t>
  </si>
  <si>
    <t>育附</t>
  </si>
  <si>
    <t>卉多</t>
  </si>
  <si>
    <t>翕瑋</t>
  </si>
  <si>
    <t>志閔</t>
  </si>
  <si>
    <t>銘展商行</t>
  </si>
  <si>
    <t>盛暉行</t>
  </si>
  <si>
    <t>店</t>
  </si>
  <si>
    <t>公司名稱</t>
  </si>
  <si>
    <t>廠商名稱</t>
  </si>
  <si>
    <t>統一編號</t>
  </si>
  <si>
    <t>發票日期</t>
  </si>
  <si>
    <t>發  票  號  碼</t>
  </si>
  <si>
    <t>合計</t>
  </si>
  <si>
    <t>稅別</t>
  </si>
  <si>
    <t>發票類別</t>
  </si>
  <si>
    <t>發票類別名稱</t>
  </si>
  <si>
    <t>北聯實業社</t>
  </si>
  <si>
    <t>彰益文具行</t>
  </si>
  <si>
    <t>達力行</t>
  </si>
  <si>
    <t>圓長行</t>
  </si>
  <si>
    <t>門市</t>
    <phoneticPr fontId="21" type="noConversion"/>
  </si>
  <si>
    <t>備註</t>
    <phoneticPr fontId="21" type="noConversion"/>
  </si>
  <si>
    <t>良橙</t>
  </si>
  <si>
    <t>大仁</t>
  </si>
  <si>
    <r>
      <t xml:space="preserve">寄         單         總        表    </t>
    </r>
    <r>
      <rPr>
        <b/>
        <sz val="10"/>
        <color indexed="10"/>
        <rFont val="新細明體"/>
        <family val="1"/>
        <charset val="136"/>
      </rPr>
      <t/>
    </r>
    <phoneticPr fontId="21" type="noConversion"/>
  </si>
  <si>
    <t>金長威</t>
  </si>
  <si>
    <t>金卓旺</t>
  </si>
  <si>
    <t>全球寵物</t>
  </si>
  <si>
    <t>佑阡</t>
  </si>
  <si>
    <t>富崧</t>
  </si>
  <si>
    <t>漢騏</t>
  </si>
  <si>
    <t>立大川</t>
  </si>
  <si>
    <t>大振</t>
  </si>
  <si>
    <t>酒匯</t>
  </si>
  <si>
    <t>喜元</t>
  </si>
  <si>
    <t>瀚陽</t>
  </si>
  <si>
    <t>原昌行</t>
  </si>
  <si>
    <t>逸忠</t>
  </si>
  <si>
    <t>升裕</t>
  </si>
  <si>
    <t>亦駿</t>
  </si>
  <si>
    <t>綜神</t>
  </si>
  <si>
    <t>佶旺</t>
  </si>
  <si>
    <t>松展</t>
  </si>
  <si>
    <t>盈皓</t>
  </si>
  <si>
    <t>文弘國際</t>
  </si>
  <si>
    <t>巧登欣</t>
  </si>
  <si>
    <t>七巧食品行</t>
  </si>
  <si>
    <t>中台興</t>
  </si>
  <si>
    <t>永仕豪</t>
  </si>
  <si>
    <t>樺祥纖織</t>
  </si>
  <si>
    <t>藍賓</t>
  </si>
  <si>
    <t>寶捷</t>
  </si>
  <si>
    <t>宏信製本所</t>
  </si>
  <si>
    <t>松泰</t>
  </si>
  <si>
    <t>志成基隆所</t>
  </si>
  <si>
    <t>松盈</t>
  </si>
  <si>
    <t>巨松商行</t>
  </si>
  <si>
    <t>來趁</t>
  </si>
  <si>
    <t>前衛實業社</t>
  </si>
  <si>
    <t>松佳</t>
  </si>
  <si>
    <t>禾家生技</t>
  </si>
  <si>
    <t>鴻大</t>
  </si>
  <si>
    <t>宏鼎塑膠</t>
  </si>
  <si>
    <t>聖騏食品</t>
  </si>
  <si>
    <t>松慶行</t>
  </si>
  <si>
    <t>均好</t>
  </si>
  <si>
    <t>翔閩</t>
  </si>
  <si>
    <t>奕佑</t>
  </si>
  <si>
    <t>是勝</t>
  </si>
  <si>
    <t>鼎昌</t>
  </si>
  <si>
    <t>森和號</t>
  </si>
  <si>
    <t>銘晉</t>
  </si>
  <si>
    <t>松揚</t>
  </si>
  <si>
    <t>良鎮</t>
  </si>
  <si>
    <t>銘獻</t>
  </si>
  <si>
    <t>聯米</t>
  </si>
  <si>
    <t>正玉佳</t>
  </si>
  <si>
    <t>慶隆</t>
  </si>
  <si>
    <t>正皓食品</t>
  </si>
  <si>
    <t>連盛食品</t>
  </si>
  <si>
    <t>生源</t>
  </si>
  <si>
    <t>松益行銷</t>
  </si>
  <si>
    <t>統裕行</t>
  </si>
  <si>
    <t>昇睦食品</t>
  </si>
  <si>
    <t>威士頓</t>
  </si>
  <si>
    <t>立新</t>
  </si>
  <si>
    <t>信益行銷</t>
  </si>
  <si>
    <t>連勝</t>
  </si>
  <si>
    <t>義峰食品</t>
  </si>
  <si>
    <t>和康通商</t>
  </si>
  <si>
    <t>嘉佑</t>
  </si>
  <si>
    <t>維泰行銷</t>
  </si>
  <si>
    <t>欣鼎</t>
  </si>
  <si>
    <t>常統</t>
  </si>
  <si>
    <t>統博</t>
  </si>
  <si>
    <t>倈溢</t>
  </si>
  <si>
    <t>宏竟</t>
  </si>
  <si>
    <t>叡盟</t>
  </si>
  <si>
    <t>寶葳</t>
  </si>
  <si>
    <t>捷和風</t>
  </si>
  <si>
    <t>柏信行銷</t>
  </si>
  <si>
    <t>琛懋</t>
  </si>
  <si>
    <t>耕坊行</t>
  </si>
  <si>
    <t>晏丞</t>
  </si>
  <si>
    <t>泰長</t>
  </si>
  <si>
    <t>新莊</t>
  </si>
  <si>
    <t>發統</t>
  </si>
  <si>
    <t>統有</t>
  </si>
  <si>
    <t>佐佩</t>
  </si>
  <si>
    <t>佺盛商行</t>
  </si>
  <si>
    <t>吉創</t>
  </si>
  <si>
    <t>宏縉</t>
  </si>
  <si>
    <t>鴻升</t>
  </si>
  <si>
    <t>瑔盛</t>
  </si>
  <si>
    <t>王源順</t>
  </si>
  <si>
    <t>合毅食品</t>
  </si>
  <si>
    <t>人詰電通</t>
  </si>
  <si>
    <t>碇勝</t>
  </si>
  <si>
    <t>和利行</t>
  </si>
  <si>
    <t>耕溢</t>
  </si>
  <si>
    <t>富奕建</t>
  </si>
  <si>
    <t>立入</t>
  </si>
  <si>
    <t>日嵩菸酒</t>
  </si>
  <si>
    <t>國延</t>
  </si>
  <si>
    <t>原台</t>
  </si>
  <si>
    <t>金茂</t>
  </si>
  <si>
    <t>百級</t>
  </si>
  <si>
    <t>新利珍</t>
  </si>
  <si>
    <t>通連</t>
  </si>
  <si>
    <t>佑秉</t>
  </si>
  <si>
    <t>煊一食品</t>
  </si>
  <si>
    <t>鎮裕</t>
  </si>
  <si>
    <t>允春</t>
  </si>
  <si>
    <t>振良行</t>
  </si>
  <si>
    <t>振得興</t>
  </si>
  <si>
    <t>喬巧</t>
  </si>
  <si>
    <t>冠粧</t>
  </si>
  <si>
    <t>崴統</t>
  </si>
  <si>
    <t>富奕菸酒</t>
  </si>
  <si>
    <t>黑百</t>
  </si>
  <si>
    <t>弘邦</t>
  </si>
  <si>
    <t>竣凰</t>
  </si>
  <si>
    <t>大鍠</t>
  </si>
  <si>
    <t>龍鼎</t>
  </si>
  <si>
    <t>鼎盛</t>
  </si>
  <si>
    <t>巧拉鎂</t>
  </si>
  <si>
    <t>鴻志</t>
  </si>
  <si>
    <t>青毅行</t>
  </si>
  <si>
    <t>統瀅</t>
  </si>
  <si>
    <t>唯昇</t>
  </si>
  <si>
    <t>立詣</t>
  </si>
  <si>
    <t>富美林</t>
  </si>
  <si>
    <t>尚級</t>
  </si>
  <si>
    <t>德豐塑膠</t>
  </si>
  <si>
    <t>世一文化</t>
  </si>
  <si>
    <t>伍滿</t>
  </si>
  <si>
    <t>卓旺</t>
  </si>
  <si>
    <t>明春食品</t>
  </si>
  <si>
    <t>穗慶</t>
  </si>
  <si>
    <t>益鴻</t>
  </si>
  <si>
    <t>紫成</t>
  </si>
  <si>
    <t>久筑生技</t>
  </si>
  <si>
    <t>豐進行</t>
  </si>
  <si>
    <t>午賀</t>
  </si>
  <si>
    <t>鼎沛行銷</t>
  </si>
  <si>
    <t>松彰食品</t>
  </si>
  <si>
    <t>高佳林</t>
  </si>
  <si>
    <t>寶欣食品</t>
  </si>
  <si>
    <t>玄星</t>
  </si>
  <si>
    <t>陞諺</t>
  </si>
  <si>
    <t>瑩佳</t>
  </si>
  <si>
    <t>二禮</t>
  </si>
  <si>
    <t>合日昇</t>
  </si>
  <si>
    <t>統義</t>
  </si>
  <si>
    <t>獅王家品</t>
  </si>
  <si>
    <t>寬豪</t>
  </si>
  <si>
    <t>刷樂</t>
  </si>
  <si>
    <t>展億儀器</t>
  </si>
  <si>
    <t>松埔</t>
  </si>
  <si>
    <t>聯有</t>
  </si>
  <si>
    <t>啓宸</t>
  </si>
  <si>
    <t>苗川</t>
  </si>
  <si>
    <t>富森</t>
  </si>
  <si>
    <t>勝吉</t>
  </si>
  <si>
    <t>智冠科技</t>
  </si>
  <si>
    <t>建盈</t>
  </si>
  <si>
    <t>升誠</t>
  </si>
  <si>
    <t>豐憲</t>
  </si>
  <si>
    <t>冠鈺</t>
  </si>
  <si>
    <t>冠軒</t>
  </si>
  <si>
    <t>鴻峻</t>
  </si>
  <si>
    <t>豐昕</t>
  </si>
  <si>
    <t>富華行銷</t>
  </si>
  <si>
    <t>仲毅農產品</t>
  </si>
  <si>
    <t>明志菸酒</t>
  </si>
  <si>
    <t>源大百貨</t>
  </si>
  <si>
    <t>龍泉</t>
  </si>
  <si>
    <t>屏恆</t>
  </si>
  <si>
    <t>東榮</t>
  </si>
  <si>
    <t>冠慶</t>
  </si>
  <si>
    <t>德民</t>
  </si>
  <si>
    <t>寶軍</t>
  </si>
  <si>
    <t>員林</t>
  </si>
  <si>
    <t>郡鈺</t>
  </si>
  <si>
    <t>泰林</t>
  </si>
  <si>
    <t>豐隆</t>
  </si>
  <si>
    <t>三重自強</t>
  </si>
  <si>
    <t>豐昇</t>
  </si>
  <si>
    <t>八德</t>
  </si>
  <si>
    <t>鴻憘</t>
  </si>
  <si>
    <t>崧嘉</t>
  </si>
  <si>
    <t>衣課</t>
  </si>
  <si>
    <t>和多利</t>
  </si>
  <si>
    <t>億瓏</t>
  </si>
  <si>
    <t>昇級</t>
  </si>
  <si>
    <t>邑晨洋行</t>
  </si>
  <si>
    <t>管家熊</t>
  </si>
  <si>
    <t>宏昇商行</t>
  </si>
  <si>
    <t>承佑</t>
  </si>
  <si>
    <t>松深</t>
  </si>
  <si>
    <t>仁德</t>
  </si>
  <si>
    <t>新營三民</t>
  </si>
  <si>
    <t>永康中華</t>
  </si>
  <si>
    <t>傑北</t>
  </si>
  <si>
    <t>鴻博</t>
  </si>
  <si>
    <t>康北</t>
  </si>
  <si>
    <t>豐瑞</t>
  </si>
  <si>
    <t>鈺北</t>
  </si>
  <si>
    <t>寶康</t>
  </si>
  <si>
    <t>宇軒</t>
  </si>
  <si>
    <t>信統</t>
  </si>
  <si>
    <t>岳洋</t>
  </si>
  <si>
    <t>全峰商行</t>
  </si>
  <si>
    <t>恬芯</t>
  </si>
  <si>
    <t>漢駿</t>
  </si>
  <si>
    <t>瀧大</t>
  </si>
  <si>
    <t>請以『插入列』的方式新增資料</t>
    <phoneticPr fontId="21" type="noConversion"/>
  </si>
  <si>
    <t>店</t>
    <phoneticPr fontId="21" type="noConversion"/>
  </si>
  <si>
    <t>公司名稱</t>
    <phoneticPr fontId="21" type="noConversion"/>
  </si>
  <si>
    <t>廠商名稱</t>
    <phoneticPr fontId="21" type="noConversion"/>
  </si>
  <si>
    <t>統一編號</t>
    <phoneticPr fontId="21" type="noConversion"/>
  </si>
  <si>
    <t>備註 1</t>
    <phoneticPr fontId="21" type="noConversion"/>
  </si>
  <si>
    <t>備註 2</t>
    <phoneticPr fontId="21" type="noConversion"/>
  </si>
  <si>
    <t>廠編編碼方式：</t>
    <phoneticPr fontId="21" type="noConversion"/>
  </si>
  <si>
    <t>西門</t>
  </si>
  <si>
    <t>高北</t>
  </si>
  <si>
    <t>金華</t>
  </si>
  <si>
    <t>小北</t>
  </si>
  <si>
    <t>開元</t>
  </si>
  <si>
    <t>弘北</t>
  </si>
  <si>
    <t>自立</t>
  </si>
  <si>
    <t>寶聖</t>
  </si>
  <si>
    <t>二聖</t>
  </si>
  <si>
    <t>寶翰</t>
  </si>
  <si>
    <t>右昌</t>
  </si>
  <si>
    <t>寶貝</t>
  </si>
  <si>
    <t>河北</t>
  </si>
  <si>
    <t>寶璽</t>
  </si>
  <si>
    <t>麻豆</t>
  </si>
  <si>
    <t>昇北</t>
  </si>
  <si>
    <t>桂林</t>
  </si>
  <si>
    <t>寶陽</t>
  </si>
  <si>
    <t>中華</t>
  </si>
  <si>
    <t>寶鎂</t>
  </si>
  <si>
    <t>鳳山</t>
  </si>
  <si>
    <t>寶聯</t>
  </si>
  <si>
    <t>三重</t>
  </si>
  <si>
    <t>豐業</t>
  </si>
  <si>
    <t>中和</t>
  </si>
  <si>
    <t>豐湲</t>
  </si>
  <si>
    <t>健康</t>
  </si>
  <si>
    <t>峻北</t>
  </si>
  <si>
    <t>青年</t>
  </si>
  <si>
    <t>寶滿</t>
  </si>
  <si>
    <t>豐資</t>
  </si>
  <si>
    <t>鼎中</t>
  </si>
  <si>
    <t>寶澤</t>
  </si>
  <si>
    <t>大墩</t>
  </si>
  <si>
    <t>冠星</t>
  </si>
  <si>
    <t>五權</t>
  </si>
  <si>
    <t>冠美</t>
  </si>
  <si>
    <t>慶豐</t>
  </si>
  <si>
    <t>寶暉</t>
  </si>
  <si>
    <t>竹林</t>
  </si>
  <si>
    <t>豐郁</t>
  </si>
  <si>
    <t>健行</t>
  </si>
  <si>
    <t>冠泰</t>
  </si>
  <si>
    <t>新富</t>
  </si>
  <si>
    <t>寶隆</t>
  </si>
  <si>
    <t>中正</t>
  </si>
  <si>
    <t>豐鈺</t>
  </si>
  <si>
    <t>漢口</t>
  </si>
  <si>
    <t>冠囿</t>
  </si>
  <si>
    <t>泰山</t>
  </si>
  <si>
    <t>豐鈿</t>
  </si>
  <si>
    <t>市中</t>
  </si>
  <si>
    <t>寶灃</t>
  </si>
  <si>
    <t>忠明</t>
  </si>
  <si>
    <t>冠昇</t>
  </si>
  <si>
    <t>大有</t>
  </si>
  <si>
    <t>鴻億</t>
  </si>
  <si>
    <t>崇德</t>
  </si>
  <si>
    <t>寶舜</t>
  </si>
  <si>
    <t>崇道</t>
  </si>
  <si>
    <t>統北</t>
  </si>
  <si>
    <t>永華</t>
  </si>
  <si>
    <t>朝北</t>
  </si>
  <si>
    <t>中華南</t>
  </si>
  <si>
    <t>振北</t>
  </si>
  <si>
    <t>中豐</t>
  </si>
  <si>
    <t>鴻德</t>
  </si>
  <si>
    <t>大同</t>
  </si>
  <si>
    <t>揚北</t>
  </si>
  <si>
    <t>長榮</t>
  </si>
  <si>
    <t>崇北</t>
  </si>
  <si>
    <t>自強</t>
  </si>
  <si>
    <t>寶基</t>
  </si>
  <si>
    <t>文賢</t>
  </si>
  <si>
    <t>晟北</t>
  </si>
  <si>
    <t>新東安</t>
  </si>
  <si>
    <t>弘鈺</t>
  </si>
  <si>
    <t>欣北</t>
  </si>
  <si>
    <t>建北</t>
  </si>
  <si>
    <t>龜山</t>
  </si>
  <si>
    <t>鴻朧</t>
  </si>
  <si>
    <t>自由</t>
  </si>
  <si>
    <t>寶強</t>
  </si>
  <si>
    <t>復國</t>
  </si>
  <si>
    <t>昌北</t>
  </si>
  <si>
    <t>忠孝</t>
  </si>
  <si>
    <t>鴻振</t>
  </si>
  <si>
    <t>建工</t>
  </si>
  <si>
    <t>寶賀</t>
  </si>
  <si>
    <t>永福</t>
  </si>
  <si>
    <t>冠侶</t>
  </si>
  <si>
    <t>仁愛</t>
  </si>
  <si>
    <t>豐京</t>
  </si>
  <si>
    <t>民權</t>
  </si>
  <si>
    <t>嘉權</t>
  </si>
  <si>
    <t>北埔</t>
  </si>
  <si>
    <t>鴻流</t>
  </si>
  <si>
    <t>復興</t>
  </si>
  <si>
    <t>鴻朗</t>
  </si>
  <si>
    <t>公園</t>
  </si>
  <si>
    <t>寶棨</t>
  </si>
  <si>
    <t>三多</t>
  </si>
  <si>
    <t>寶貫</t>
  </si>
  <si>
    <t>天津</t>
  </si>
  <si>
    <t>冠俊</t>
  </si>
  <si>
    <t>寶紘</t>
  </si>
  <si>
    <t>民族</t>
  </si>
  <si>
    <t>豐其</t>
  </si>
  <si>
    <t>寧夏</t>
  </si>
  <si>
    <t>延吉</t>
  </si>
  <si>
    <t>寶宸</t>
  </si>
  <si>
    <t>惠民</t>
  </si>
  <si>
    <t>寶御</t>
  </si>
  <si>
    <t>彰中</t>
  </si>
  <si>
    <t>郡灃</t>
  </si>
  <si>
    <t>逢甲</t>
  </si>
  <si>
    <t>冠祤</t>
  </si>
  <si>
    <t>瑞源</t>
  </si>
  <si>
    <t>寶慶</t>
  </si>
  <si>
    <t>科工</t>
  </si>
  <si>
    <t>翔北</t>
  </si>
  <si>
    <t>吳鳳</t>
  </si>
  <si>
    <t>嘉陞</t>
  </si>
  <si>
    <t>龍岡</t>
  </si>
  <si>
    <t>鴻悌</t>
  </si>
  <si>
    <t>大雅</t>
  </si>
  <si>
    <t>冠沺</t>
  </si>
  <si>
    <t>興達</t>
  </si>
  <si>
    <t>嘉鼎</t>
  </si>
  <si>
    <t>康定</t>
  </si>
  <si>
    <t>文泫</t>
  </si>
  <si>
    <t>鹿港</t>
  </si>
  <si>
    <t>郡泰</t>
  </si>
  <si>
    <t>仁雄</t>
  </si>
  <si>
    <t>寶翔</t>
  </si>
  <si>
    <t>復橫</t>
  </si>
  <si>
    <t>寶嘉</t>
  </si>
  <si>
    <t>東湖</t>
  </si>
  <si>
    <t>文采</t>
  </si>
  <si>
    <t>仁化</t>
  </si>
  <si>
    <t>冠群</t>
  </si>
  <si>
    <t>大甲</t>
  </si>
  <si>
    <t>冠泓</t>
  </si>
  <si>
    <t>永豐</t>
  </si>
  <si>
    <t>寶興</t>
  </si>
  <si>
    <t>大昌</t>
  </si>
  <si>
    <t>寶旻</t>
  </si>
  <si>
    <t>樹孝</t>
  </si>
  <si>
    <t>冠嘉</t>
  </si>
  <si>
    <t>永大</t>
  </si>
  <si>
    <t>宥北</t>
  </si>
  <si>
    <t>福和</t>
  </si>
  <si>
    <t>豐奕</t>
  </si>
  <si>
    <t>林森</t>
  </si>
  <si>
    <t>屏瀚</t>
  </si>
  <si>
    <t>泰北</t>
  </si>
  <si>
    <t>長安</t>
  </si>
  <si>
    <t>豐郡</t>
  </si>
  <si>
    <t>莊敬</t>
  </si>
  <si>
    <t>屏展</t>
  </si>
  <si>
    <t>西平</t>
  </si>
  <si>
    <t>鈺齊</t>
  </si>
  <si>
    <t>崑大</t>
  </si>
  <si>
    <t>創北</t>
  </si>
  <si>
    <t>廣東</t>
  </si>
  <si>
    <t>屏寶</t>
  </si>
  <si>
    <t>重慶</t>
  </si>
  <si>
    <t>屏舜</t>
  </si>
  <si>
    <t>景新</t>
  </si>
  <si>
    <t>豐舜</t>
  </si>
  <si>
    <t>佳里</t>
  </si>
  <si>
    <t>聖北</t>
  </si>
  <si>
    <t>大庄</t>
  </si>
  <si>
    <t>沅鴻</t>
  </si>
  <si>
    <t>和緯</t>
  </si>
  <si>
    <t>靖北</t>
  </si>
  <si>
    <t>興隆</t>
  </si>
  <si>
    <t>屏興</t>
  </si>
  <si>
    <t>後甲</t>
  </si>
  <si>
    <t>湘北</t>
  </si>
  <si>
    <t>西大</t>
  </si>
  <si>
    <t>沅豐</t>
  </si>
  <si>
    <t>安中</t>
  </si>
  <si>
    <t>威北</t>
  </si>
  <si>
    <t>伸港</t>
  </si>
  <si>
    <t>郡昌</t>
  </si>
  <si>
    <t>大順</t>
  </si>
  <si>
    <t>冠展</t>
  </si>
  <si>
    <t>漢民</t>
  </si>
  <si>
    <t>寶靖</t>
  </si>
  <si>
    <t>頭份</t>
  </si>
  <si>
    <t>陞達</t>
  </si>
  <si>
    <t>光復</t>
  </si>
  <si>
    <t>寶展</t>
  </si>
  <si>
    <t>虎尾</t>
  </si>
  <si>
    <t>鈺展</t>
  </si>
  <si>
    <t>福誠</t>
  </si>
  <si>
    <t>寶振</t>
  </si>
  <si>
    <t>雨農</t>
  </si>
  <si>
    <t>豐霈</t>
  </si>
  <si>
    <t>旅順</t>
  </si>
  <si>
    <t>冠樺</t>
  </si>
  <si>
    <t>新成功</t>
  </si>
  <si>
    <t>冠屏</t>
  </si>
  <si>
    <t>東山</t>
  </si>
  <si>
    <t>冠捷</t>
  </si>
  <si>
    <t>長江</t>
  </si>
  <si>
    <t>水湳</t>
  </si>
  <si>
    <t>精誠</t>
  </si>
  <si>
    <t>廣明</t>
  </si>
  <si>
    <t>林口</t>
  </si>
  <si>
    <t>一心</t>
  </si>
  <si>
    <t>新民</t>
  </si>
  <si>
    <t>嘉品</t>
  </si>
  <si>
    <t>大園</t>
  </si>
  <si>
    <t>鴻洲</t>
  </si>
  <si>
    <t>林口中正</t>
  </si>
  <si>
    <t>豐旭</t>
  </si>
  <si>
    <t>寶傑</t>
  </si>
  <si>
    <t>草屯</t>
  </si>
  <si>
    <t>渝翔</t>
  </si>
  <si>
    <t>西螺</t>
  </si>
  <si>
    <t>鈺鎧</t>
  </si>
  <si>
    <t>自強南</t>
  </si>
  <si>
    <t>沅誠</t>
  </si>
  <si>
    <t>內埔</t>
  </si>
  <si>
    <t>屏軒</t>
  </si>
  <si>
    <t>渝鈞</t>
  </si>
  <si>
    <t>大裕</t>
  </si>
  <si>
    <t>寶宥</t>
  </si>
  <si>
    <t>榮民</t>
  </si>
  <si>
    <t>鴻恩</t>
  </si>
  <si>
    <t>世樺</t>
  </si>
  <si>
    <t>優仕咖啡</t>
  </si>
  <si>
    <t>僑倨</t>
  </si>
  <si>
    <t>家禾旺</t>
  </si>
  <si>
    <t>向日葵</t>
  </si>
  <si>
    <t>振宜貿易</t>
  </si>
  <si>
    <t>南瀛農產</t>
  </si>
  <si>
    <t>丁禾貿易</t>
  </si>
  <si>
    <t>合順行銷</t>
  </si>
  <si>
    <t>京奇貿易</t>
  </si>
  <si>
    <t>銘元</t>
  </si>
  <si>
    <t>昂泰</t>
  </si>
  <si>
    <t>崙得儀器</t>
  </si>
  <si>
    <t>安勝商行</t>
  </si>
  <si>
    <t>加佑菸酒</t>
  </si>
  <si>
    <t>寄單日期：</t>
    <phoneticPr fontId="21" type="noConversion"/>
  </si>
  <si>
    <t>※寄單注意事項～請務必詳讀！</t>
  </si>
  <si>
    <t>台北市</t>
    <phoneticPr fontId="21" type="noConversion"/>
  </si>
  <si>
    <t>應付總金額</t>
    <phoneticPr fontId="21" type="noConversion"/>
  </si>
  <si>
    <t>寄單人員</t>
  </si>
  <si>
    <t>御舜</t>
  </si>
  <si>
    <t>金台菸酒</t>
  </si>
  <si>
    <t>新都菸酒</t>
  </si>
  <si>
    <t>1   台南區</t>
    <phoneticPr fontId="21" type="noConversion"/>
  </si>
  <si>
    <t>2   高雄區</t>
    <phoneticPr fontId="21" type="noConversion"/>
  </si>
  <si>
    <t>3   台北區</t>
    <phoneticPr fontId="21" type="noConversion"/>
  </si>
  <si>
    <t>4   桃園區,新竹區,苗栗區</t>
    <phoneticPr fontId="21" type="noConversion"/>
  </si>
  <si>
    <t>5   台中區,彰化區,南投區</t>
    <phoneticPr fontId="21" type="noConversion"/>
  </si>
  <si>
    <t>6   雲林區,嘉義區</t>
    <phoneticPr fontId="21" type="noConversion"/>
  </si>
  <si>
    <t>7   屏東區</t>
    <phoneticPr fontId="21" type="noConversion"/>
  </si>
  <si>
    <t>廠編 ＋區域 ＋付款方式</t>
    <phoneticPr fontId="21" type="noConversion"/>
  </si>
  <si>
    <t>崇聖食品行</t>
  </si>
  <si>
    <t>至善商行</t>
  </si>
  <si>
    <t xml:space="preserve"> 5碼   ＋111</t>
    <phoneticPr fontId="21" type="noConversion"/>
  </si>
  <si>
    <t xml:space="preserve"> 5碼   ＋211</t>
    <phoneticPr fontId="21" type="noConversion"/>
  </si>
  <si>
    <t xml:space="preserve"> 5碼   ＋311</t>
    <phoneticPr fontId="21" type="noConversion"/>
  </si>
  <si>
    <t xml:space="preserve"> 5碼   ＋411</t>
    <phoneticPr fontId="21" type="noConversion"/>
  </si>
  <si>
    <t xml:space="preserve"> 5碼   ＋511</t>
    <phoneticPr fontId="21" type="noConversion"/>
  </si>
  <si>
    <t xml:space="preserve"> 5碼   ＋611</t>
    <phoneticPr fontId="21" type="noConversion"/>
  </si>
  <si>
    <t xml:space="preserve"> 5碼   ＋711</t>
    <phoneticPr fontId="21" type="noConversion"/>
  </si>
  <si>
    <t>三峽中華</t>
  </si>
  <si>
    <t>豐和</t>
  </si>
  <si>
    <t>有附帳單
(該店為負數帳請自行打"V" )</t>
    <phoneticPr fontId="21" type="noConversion"/>
  </si>
  <si>
    <t>玉豐全食品行</t>
  </si>
  <si>
    <t>新莊四維</t>
  </si>
  <si>
    <t>豐漢</t>
  </si>
  <si>
    <t>陞泰</t>
  </si>
  <si>
    <t>北安</t>
  </si>
  <si>
    <t>崧北</t>
  </si>
  <si>
    <t>新中華東</t>
  </si>
  <si>
    <t>群北</t>
  </si>
  <si>
    <t>進化北</t>
  </si>
  <si>
    <t>冠達</t>
  </si>
  <si>
    <t>長榮二</t>
  </si>
  <si>
    <t>寰北</t>
  </si>
  <si>
    <t>新莊中港</t>
  </si>
  <si>
    <t>豐博</t>
  </si>
  <si>
    <t>鴻儀</t>
  </si>
  <si>
    <t>鴻洋</t>
  </si>
  <si>
    <t>聯府塑膠</t>
  </si>
  <si>
    <t>國榮印刷</t>
  </si>
  <si>
    <t>白爛貓雜貨舖</t>
  </si>
  <si>
    <t>銷售額(未稅)</t>
    <phoneticPr fontId="21" type="noConversion"/>
  </si>
  <si>
    <t>憨星人</t>
  </si>
  <si>
    <t>巴特里</t>
  </si>
  <si>
    <t>苗勝</t>
  </si>
  <si>
    <t>昂記</t>
  </si>
  <si>
    <t>泰捷</t>
  </si>
  <si>
    <t>彰美永豐</t>
  </si>
  <si>
    <t>興樺商行</t>
  </si>
  <si>
    <t>台南仁和</t>
  </si>
  <si>
    <t>悠北</t>
  </si>
  <si>
    <t>竹北民權</t>
  </si>
  <si>
    <t>沅銓</t>
  </si>
  <si>
    <t>福茂大勤</t>
  </si>
  <si>
    <t>博振商行</t>
  </si>
  <si>
    <t>元亨</t>
  </si>
  <si>
    <t>健豪印刷事業台南營業處</t>
  </si>
  <si>
    <t>永豐紙業</t>
  </si>
  <si>
    <t>健翔興業</t>
  </si>
  <si>
    <t>耐用富林</t>
  </si>
  <si>
    <t>同正食品</t>
  </si>
  <si>
    <t>東琪百貨</t>
  </si>
  <si>
    <t>威航貿易</t>
  </si>
  <si>
    <t>松裕百貨花王</t>
  </si>
  <si>
    <t>采奕興業</t>
  </si>
  <si>
    <t>惠香食品</t>
  </si>
  <si>
    <t>柏金菸草</t>
  </si>
  <si>
    <t>華信商行</t>
  </si>
  <si>
    <t>恒匯</t>
  </si>
  <si>
    <t>展圓食品</t>
  </si>
  <si>
    <t>明春菸酒</t>
  </si>
  <si>
    <t>才禾實業</t>
  </si>
  <si>
    <t>聯享寵物貿易</t>
  </si>
  <si>
    <t>新東浤</t>
  </si>
  <si>
    <t>耀昇食品</t>
  </si>
  <si>
    <t>庭佑實業</t>
  </si>
  <si>
    <t>健泓國際</t>
  </si>
  <si>
    <t>進川</t>
  </si>
  <si>
    <t>鴻玉實業</t>
  </si>
  <si>
    <t>諾特</t>
  </si>
  <si>
    <t>奇司餐飲烘焙國際</t>
  </si>
  <si>
    <t>薇盟</t>
  </si>
  <si>
    <t>啟福紙器</t>
  </si>
  <si>
    <t>買樂文創</t>
  </si>
  <si>
    <t>軒揚事業</t>
  </si>
  <si>
    <t>松達國際興業</t>
  </si>
  <si>
    <t>啟信實業</t>
  </si>
  <si>
    <t>金孫國際貿易</t>
  </si>
  <si>
    <t>鑫禾</t>
  </si>
  <si>
    <t>統陞</t>
  </si>
  <si>
    <t>安聯行</t>
  </si>
  <si>
    <t>江珍</t>
  </si>
  <si>
    <t>庭育</t>
  </si>
  <si>
    <t>全碩</t>
  </si>
  <si>
    <t>會誠</t>
  </si>
  <si>
    <t>統用</t>
  </si>
  <si>
    <t>★1、</t>
    <phoneticPr fontId="21" type="noConversion"/>
  </si>
  <si>
    <t>諾特</t>
    <phoneticPr fontId="21" type="noConversion"/>
  </si>
  <si>
    <t>2、</t>
    <phoneticPr fontId="21" type="noConversion"/>
  </si>
  <si>
    <t>桃園</t>
    <phoneticPr fontId="21" type="noConversion"/>
  </si>
  <si>
    <t>新竹</t>
    <phoneticPr fontId="21" type="noConversion"/>
  </si>
  <si>
    <t>苗栗</t>
    <phoneticPr fontId="21" type="noConversion"/>
  </si>
  <si>
    <t>台中</t>
    <phoneticPr fontId="21" type="noConversion"/>
  </si>
  <si>
    <t>彰化</t>
    <phoneticPr fontId="21" type="noConversion"/>
  </si>
  <si>
    <t>南投</t>
    <phoneticPr fontId="21" type="noConversion"/>
  </si>
  <si>
    <t>雲林</t>
    <phoneticPr fontId="21" type="noConversion"/>
  </si>
  <si>
    <t>嘉義</t>
    <phoneticPr fontId="21" type="noConversion"/>
  </si>
  <si>
    <t>金華-小北</t>
  </si>
  <si>
    <t>麻豆-昇北</t>
  </si>
  <si>
    <t>中華-寶鎂</t>
  </si>
  <si>
    <t>健康-峻北</t>
  </si>
  <si>
    <t>崇道-統北</t>
  </si>
  <si>
    <t>永華-朝北</t>
  </si>
  <si>
    <t>中華南-振北</t>
  </si>
  <si>
    <t>大同-揚北</t>
  </si>
  <si>
    <t>長榮-崇北</t>
  </si>
  <si>
    <t>文賢-晟北</t>
  </si>
  <si>
    <t>新東安-弘鈺</t>
  </si>
  <si>
    <t>復國-昌北</t>
  </si>
  <si>
    <t>科工-翔北</t>
  </si>
  <si>
    <t>永大-宥北</t>
  </si>
  <si>
    <t>崑大-創北</t>
  </si>
  <si>
    <t>佳里-聖北</t>
  </si>
  <si>
    <t>和緯-靖北</t>
  </si>
  <si>
    <t>後甲-湘北</t>
  </si>
  <si>
    <t>安中-威北</t>
  </si>
  <si>
    <t>仁德-傑北</t>
  </si>
  <si>
    <t>新營三民-康北</t>
  </si>
  <si>
    <t>永康中華-鈺北</t>
  </si>
  <si>
    <t>市府-豪北</t>
  </si>
  <si>
    <t>北安-崧北</t>
  </si>
  <si>
    <t>新中華東-群北</t>
  </si>
  <si>
    <t>長榮二-寰北</t>
  </si>
  <si>
    <r>
      <rPr>
        <sz val="12"/>
        <rFont val="細明體"/>
        <family val="3"/>
        <charset val="136"/>
      </rPr>
      <t>自立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寶聖</t>
    </r>
    <phoneticPr fontId="21" type="noConversion"/>
  </si>
  <si>
    <r>
      <rPr>
        <sz val="12"/>
        <rFont val="細明體"/>
        <family val="3"/>
        <charset val="136"/>
      </rPr>
      <t>二聖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寶翰</t>
    </r>
    <phoneticPr fontId="21" type="noConversion"/>
  </si>
  <si>
    <r>
      <rPr>
        <sz val="12"/>
        <rFont val="細明體"/>
        <family val="3"/>
        <charset val="136"/>
      </rPr>
      <t>右昌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寶貝</t>
    </r>
    <phoneticPr fontId="21" type="noConversion"/>
  </si>
  <si>
    <r>
      <rPr>
        <sz val="12"/>
        <rFont val="細明體"/>
        <family val="3"/>
        <charset val="136"/>
      </rPr>
      <t>河北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寶璽</t>
    </r>
    <phoneticPr fontId="21" type="noConversion"/>
  </si>
  <si>
    <r>
      <rPr>
        <sz val="12"/>
        <rFont val="細明體"/>
        <family val="3"/>
        <charset val="136"/>
      </rPr>
      <t>桂林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寶陽</t>
    </r>
    <phoneticPr fontId="21" type="noConversion"/>
  </si>
  <si>
    <r>
      <rPr>
        <sz val="12"/>
        <rFont val="細明體"/>
        <family val="3"/>
        <charset val="136"/>
      </rPr>
      <t>鳳山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寶聯</t>
    </r>
    <phoneticPr fontId="21" type="noConversion"/>
  </si>
  <si>
    <r>
      <rPr>
        <sz val="12"/>
        <rFont val="細明體"/>
        <family val="3"/>
        <charset val="136"/>
      </rPr>
      <t>青年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寶滿</t>
    </r>
    <phoneticPr fontId="21" type="noConversion"/>
  </si>
  <si>
    <r>
      <rPr>
        <sz val="12"/>
        <rFont val="細明體"/>
        <family val="3"/>
        <charset val="136"/>
      </rPr>
      <t>鼎中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寶澤</t>
    </r>
    <phoneticPr fontId="21" type="noConversion"/>
  </si>
  <si>
    <r>
      <rPr>
        <sz val="12"/>
        <color indexed="8"/>
        <rFont val="細明體"/>
        <family val="3"/>
        <charset val="136"/>
      </rPr>
      <t>慶豐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寶暉</t>
    </r>
    <phoneticPr fontId="21" type="noConversion"/>
  </si>
  <si>
    <r>
      <rPr>
        <sz val="12"/>
        <color indexed="8"/>
        <rFont val="細明體"/>
        <family val="3"/>
        <charset val="136"/>
      </rPr>
      <t>新富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寶隆</t>
    </r>
    <phoneticPr fontId="21" type="noConversion"/>
  </si>
  <si>
    <r>
      <rPr>
        <sz val="12"/>
        <color indexed="8"/>
        <rFont val="細明體"/>
        <family val="3"/>
        <charset val="136"/>
      </rPr>
      <t>市中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寶灃</t>
    </r>
    <phoneticPr fontId="21" type="noConversion"/>
  </si>
  <si>
    <r>
      <rPr>
        <sz val="12"/>
        <color indexed="8"/>
        <rFont val="細明體"/>
        <family val="3"/>
        <charset val="136"/>
      </rPr>
      <t>崇德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寶舜</t>
    </r>
    <phoneticPr fontId="21" type="noConversion"/>
  </si>
  <si>
    <r>
      <rPr>
        <sz val="12"/>
        <color indexed="8"/>
        <rFont val="細明體"/>
        <family val="3"/>
        <charset val="136"/>
      </rPr>
      <t>自強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寶基</t>
    </r>
    <phoneticPr fontId="21" type="noConversion"/>
  </si>
  <si>
    <r>
      <rPr>
        <sz val="12"/>
        <color indexed="8"/>
        <rFont val="細明體"/>
        <family val="3"/>
        <charset val="136"/>
      </rPr>
      <t>自由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寶強</t>
    </r>
    <phoneticPr fontId="21" type="noConversion"/>
  </si>
  <si>
    <r>
      <rPr>
        <sz val="12"/>
        <color indexed="8"/>
        <rFont val="細明體"/>
        <family val="3"/>
        <charset val="136"/>
      </rPr>
      <t>建工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寶賀</t>
    </r>
    <phoneticPr fontId="21" type="noConversion"/>
  </si>
  <si>
    <r>
      <rPr>
        <sz val="12"/>
        <color indexed="8"/>
        <rFont val="細明體"/>
        <family val="3"/>
        <charset val="136"/>
      </rPr>
      <t>公園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寶棨</t>
    </r>
    <phoneticPr fontId="21" type="noConversion"/>
  </si>
  <si>
    <r>
      <rPr>
        <sz val="12"/>
        <rFont val="細明體"/>
        <family val="3"/>
        <charset val="136"/>
      </rPr>
      <t>三多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寶貫</t>
    </r>
    <phoneticPr fontId="21" type="noConversion"/>
  </si>
  <si>
    <r>
      <rPr>
        <sz val="12"/>
        <rFont val="細明體"/>
        <family val="3"/>
        <charset val="136"/>
      </rPr>
      <t>大仁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寶紘</t>
    </r>
    <phoneticPr fontId="21" type="noConversion"/>
  </si>
  <si>
    <r>
      <rPr>
        <sz val="12"/>
        <rFont val="細明體"/>
        <family val="3"/>
        <charset val="136"/>
      </rPr>
      <t>延吉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寶宸</t>
    </r>
    <phoneticPr fontId="21" type="noConversion"/>
  </si>
  <si>
    <r>
      <rPr>
        <sz val="12"/>
        <color indexed="8"/>
        <rFont val="細明體"/>
        <family val="3"/>
        <charset val="136"/>
      </rPr>
      <t>惠民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寶御</t>
    </r>
    <phoneticPr fontId="21" type="noConversion"/>
  </si>
  <si>
    <r>
      <rPr>
        <sz val="12"/>
        <rFont val="細明體"/>
        <family val="3"/>
        <charset val="136"/>
      </rPr>
      <t>瑞源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寶慶</t>
    </r>
    <phoneticPr fontId="21" type="noConversion"/>
  </si>
  <si>
    <r>
      <rPr>
        <sz val="12"/>
        <rFont val="細明體"/>
        <family val="3"/>
        <charset val="136"/>
      </rPr>
      <t>仁雄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寶翔</t>
    </r>
    <phoneticPr fontId="21" type="noConversion"/>
  </si>
  <si>
    <r>
      <rPr>
        <sz val="12"/>
        <rFont val="細明體"/>
        <family val="3"/>
        <charset val="136"/>
      </rPr>
      <t>復橫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寶嘉</t>
    </r>
    <phoneticPr fontId="21" type="noConversion"/>
  </si>
  <si>
    <r>
      <rPr>
        <sz val="12"/>
        <rFont val="細明體"/>
        <family val="3"/>
        <charset val="136"/>
      </rPr>
      <t>永豐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寶興</t>
    </r>
    <phoneticPr fontId="21" type="noConversion"/>
  </si>
  <si>
    <r>
      <rPr>
        <sz val="12"/>
        <rFont val="細明體"/>
        <family val="3"/>
        <charset val="136"/>
      </rPr>
      <t>大昌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寶旻</t>
    </r>
    <phoneticPr fontId="21" type="noConversion"/>
  </si>
  <si>
    <r>
      <rPr>
        <sz val="12"/>
        <rFont val="細明體"/>
        <family val="3"/>
        <charset val="136"/>
      </rPr>
      <t>漢民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寶靖</t>
    </r>
    <phoneticPr fontId="21" type="noConversion"/>
  </si>
  <si>
    <r>
      <rPr>
        <sz val="12"/>
        <rFont val="細明體"/>
        <family val="3"/>
        <charset val="136"/>
      </rPr>
      <t>光復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寶展</t>
    </r>
    <phoneticPr fontId="21" type="noConversion"/>
  </si>
  <si>
    <r>
      <rPr>
        <sz val="12"/>
        <rFont val="細明體"/>
        <family val="3"/>
        <charset val="136"/>
      </rPr>
      <t>福誠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寶振</t>
    </r>
    <phoneticPr fontId="21" type="noConversion"/>
  </si>
  <si>
    <r>
      <rPr>
        <sz val="12"/>
        <rFont val="細明體"/>
        <family val="3"/>
        <charset val="136"/>
      </rPr>
      <t>一心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寶康</t>
    </r>
    <phoneticPr fontId="21" type="noConversion"/>
  </si>
  <si>
    <r>
      <rPr>
        <sz val="12"/>
        <rFont val="細明體"/>
        <family val="3"/>
        <charset val="136"/>
      </rPr>
      <t>德民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寶軍</t>
    </r>
    <phoneticPr fontId="21" type="noConversion"/>
  </si>
  <si>
    <r>
      <rPr>
        <sz val="12"/>
        <rFont val="細明體"/>
        <family val="3"/>
        <charset val="136"/>
      </rPr>
      <t>大裕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寶宥</t>
    </r>
    <phoneticPr fontId="21" type="noConversion"/>
  </si>
  <si>
    <r>
      <rPr>
        <sz val="12"/>
        <color indexed="8"/>
        <rFont val="細明體"/>
        <family val="3"/>
        <charset val="136"/>
      </rPr>
      <t>大德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寶亮</t>
    </r>
    <phoneticPr fontId="21" type="noConversion"/>
  </si>
  <si>
    <r>
      <rPr>
        <sz val="12"/>
        <color indexed="8"/>
        <rFont val="細明體"/>
        <family val="3"/>
        <charset val="136"/>
      </rPr>
      <t>林園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寶合</t>
    </r>
    <phoneticPr fontId="21" type="noConversion"/>
  </si>
  <si>
    <r>
      <rPr>
        <sz val="12"/>
        <rFont val="細明體"/>
        <family val="3"/>
        <charset val="136"/>
      </rPr>
      <t>鳥松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寶喜</t>
    </r>
    <phoneticPr fontId="21" type="noConversion"/>
  </si>
  <si>
    <r>
      <rPr>
        <sz val="12"/>
        <rFont val="細明體"/>
        <family val="3"/>
        <charset val="136"/>
      </rPr>
      <t>華夏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寶品</t>
    </r>
    <phoneticPr fontId="21" type="noConversion"/>
  </si>
  <si>
    <r>
      <rPr>
        <sz val="12"/>
        <rFont val="細明體"/>
        <family val="3"/>
        <charset val="136"/>
      </rPr>
      <t>新陽明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寶盈</t>
    </r>
    <phoneticPr fontId="21" type="noConversion"/>
  </si>
  <si>
    <r>
      <rPr>
        <sz val="12"/>
        <rFont val="細明體"/>
        <family val="3"/>
        <charset val="136"/>
      </rPr>
      <t>新田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寶威</t>
    </r>
    <phoneticPr fontId="21" type="noConversion"/>
  </si>
  <si>
    <r>
      <rPr>
        <sz val="12"/>
        <rFont val="細明體"/>
        <family val="3"/>
        <charset val="136"/>
      </rPr>
      <t>新宏平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寶禮</t>
    </r>
    <phoneticPr fontId="21" type="noConversion"/>
  </si>
  <si>
    <r>
      <rPr>
        <sz val="12"/>
        <rFont val="細明體"/>
        <family val="3"/>
        <charset val="136"/>
      </rPr>
      <t>高雄中正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寶昌</t>
    </r>
    <phoneticPr fontId="21" type="noConversion"/>
  </si>
  <si>
    <r>
      <rPr>
        <sz val="12"/>
        <color indexed="8"/>
        <rFont val="細明體"/>
        <family val="3"/>
        <charset val="136"/>
      </rPr>
      <t>正勤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寶恆</t>
    </r>
    <phoneticPr fontId="21" type="noConversion"/>
  </si>
  <si>
    <r>
      <rPr>
        <sz val="12"/>
        <color indexed="8"/>
        <rFont val="細明體"/>
        <family val="3"/>
        <charset val="136"/>
      </rPr>
      <t>鳳甲南華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寶賈</t>
    </r>
    <phoneticPr fontId="21" type="noConversion"/>
  </si>
  <si>
    <r>
      <rPr>
        <sz val="12"/>
        <color indexed="8"/>
        <rFont val="細明體"/>
        <family val="3"/>
        <charset val="136"/>
      </rPr>
      <t>仁武中華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寶采</t>
    </r>
    <phoneticPr fontId="21" type="noConversion"/>
  </si>
  <si>
    <r>
      <rPr>
        <sz val="12"/>
        <color indexed="8"/>
        <rFont val="細明體"/>
        <family val="3"/>
        <charset val="136"/>
      </rPr>
      <t>左營富國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寶昱</t>
    </r>
    <phoneticPr fontId="21" type="noConversion"/>
  </si>
  <si>
    <r>
      <rPr>
        <sz val="12"/>
        <color indexed="8"/>
        <rFont val="細明體"/>
        <family val="3"/>
        <charset val="136"/>
      </rPr>
      <t>左營新莊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寶政</t>
    </r>
    <phoneticPr fontId="21" type="noConversion"/>
  </si>
  <si>
    <t>三重-豐業</t>
    <phoneticPr fontId="21" type="noConversion"/>
  </si>
  <si>
    <t>中和-豐湲</t>
    <phoneticPr fontId="21" type="noConversion"/>
  </si>
  <si>
    <t>竹林-豐郁</t>
    <phoneticPr fontId="21" type="noConversion"/>
  </si>
  <si>
    <t>中正-豐鈺</t>
    <phoneticPr fontId="21" type="noConversion"/>
  </si>
  <si>
    <t>泰山-豐鈿</t>
    <phoneticPr fontId="21" type="noConversion"/>
  </si>
  <si>
    <t>仁愛-豐京</t>
    <phoneticPr fontId="21" type="noConversion"/>
  </si>
  <si>
    <t>民族-豐其</t>
    <phoneticPr fontId="21" type="noConversion"/>
  </si>
  <si>
    <t>福和-豐奕</t>
    <phoneticPr fontId="21" type="noConversion"/>
  </si>
  <si>
    <t>長安-豐郡</t>
    <phoneticPr fontId="21" type="noConversion"/>
  </si>
  <si>
    <t>景新-豐舜</t>
    <phoneticPr fontId="21" type="noConversion"/>
  </si>
  <si>
    <t>雨農-豐霈</t>
    <phoneticPr fontId="21" type="noConversion"/>
  </si>
  <si>
    <t>長江-豐憲</t>
    <phoneticPr fontId="21" type="noConversion"/>
  </si>
  <si>
    <t>林口-豐昕</t>
    <phoneticPr fontId="21" type="noConversion"/>
  </si>
  <si>
    <t>林口中正-豐旭</t>
    <phoneticPr fontId="21" type="noConversion"/>
  </si>
  <si>
    <t>泰林-豐隆</t>
    <phoneticPr fontId="21" type="noConversion"/>
  </si>
  <si>
    <t>三重自強-豐昇</t>
    <phoneticPr fontId="21" type="noConversion"/>
  </si>
  <si>
    <r>
      <rPr>
        <sz val="12"/>
        <color indexed="8"/>
        <rFont val="新細明體"/>
        <family val="1"/>
        <charset val="136"/>
      </rPr>
      <t>中和安平-豐瑞</t>
    </r>
    <phoneticPr fontId="21" type="noConversion"/>
  </si>
  <si>
    <t>汐止-豐瑋</t>
    <phoneticPr fontId="21" type="noConversion"/>
  </si>
  <si>
    <t>泰山仁愛-豐誠</t>
    <phoneticPr fontId="21" type="noConversion"/>
  </si>
  <si>
    <t>新莊四維-豐漢</t>
    <phoneticPr fontId="21" type="noConversion"/>
  </si>
  <si>
    <t>三峽中華-豐和</t>
    <phoneticPr fontId="21" type="noConversion"/>
  </si>
  <si>
    <t>新莊中港-豐博</t>
    <phoneticPr fontId="21" type="noConversion"/>
  </si>
  <si>
    <t>板橋中正-豐威</t>
    <phoneticPr fontId="21" type="noConversion"/>
  </si>
  <si>
    <t>土城中央-豐邦</t>
    <phoneticPr fontId="21" type="noConversion"/>
  </si>
  <si>
    <t>新莊中港二-豐昌</t>
    <phoneticPr fontId="21" type="noConversion"/>
  </si>
  <si>
    <r>
      <rPr>
        <sz val="12"/>
        <rFont val="新細明體"/>
        <family val="1"/>
        <charset val="136"/>
      </rPr>
      <t>寧夏</t>
    </r>
    <r>
      <rPr>
        <sz val="12"/>
        <rFont val="Rial"/>
        <family val="2"/>
      </rPr>
      <t>-</t>
    </r>
    <r>
      <rPr>
        <sz val="12"/>
        <rFont val="新細明體"/>
        <family val="1"/>
        <charset val="136"/>
      </rPr>
      <t>豐資</t>
    </r>
    <phoneticPr fontId="21" type="noConversion"/>
  </si>
  <si>
    <r>
      <rPr>
        <sz val="12"/>
        <rFont val="新細明體"/>
        <family val="1"/>
        <charset val="136"/>
      </rPr>
      <t>康定</t>
    </r>
    <r>
      <rPr>
        <sz val="12"/>
        <rFont val="Rial"/>
        <family val="2"/>
      </rPr>
      <t>-</t>
    </r>
    <r>
      <rPr>
        <sz val="12"/>
        <rFont val="新細明體"/>
        <family val="1"/>
        <charset val="136"/>
      </rPr>
      <t>文泫</t>
    </r>
    <phoneticPr fontId="21" type="noConversion"/>
  </si>
  <si>
    <r>
      <rPr>
        <sz val="12"/>
        <rFont val="新細明體"/>
        <family val="1"/>
        <charset val="136"/>
      </rPr>
      <t>東湖</t>
    </r>
    <r>
      <rPr>
        <sz val="12"/>
        <rFont val="Rial"/>
        <family val="2"/>
      </rPr>
      <t>-</t>
    </r>
    <r>
      <rPr>
        <sz val="12"/>
        <rFont val="新細明體"/>
        <family val="1"/>
        <charset val="136"/>
      </rPr>
      <t>文采</t>
    </r>
    <phoneticPr fontId="21" type="noConversion"/>
  </si>
  <si>
    <r>
      <rPr>
        <sz val="12"/>
        <rFont val="細明體"/>
        <family val="3"/>
        <charset val="136"/>
      </rPr>
      <t>大有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鴻億</t>
    </r>
    <phoneticPr fontId="21" type="noConversion"/>
  </si>
  <si>
    <r>
      <rPr>
        <sz val="12"/>
        <rFont val="細明體"/>
        <family val="3"/>
        <charset val="136"/>
      </rPr>
      <t>中豐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鴻德</t>
    </r>
    <phoneticPr fontId="21" type="noConversion"/>
  </si>
  <si>
    <r>
      <rPr>
        <sz val="12"/>
        <rFont val="細明體"/>
        <family val="3"/>
        <charset val="136"/>
      </rPr>
      <t>龜山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鴻朧</t>
    </r>
    <phoneticPr fontId="21" type="noConversion"/>
  </si>
  <si>
    <r>
      <rPr>
        <sz val="12"/>
        <rFont val="細明體"/>
        <family val="3"/>
        <charset val="136"/>
      </rPr>
      <t>忠孝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鴻振</t>
    </r>
    <phoneticPr fontId="21" type="noConversion"/>
  </si>
  <si>
    <r>
      <rPr>
        <sz val="12"/>
        <rFont val="細明體"/>
        <family val="3"/>
        <charset val="136"/>
      </rPr>
      <t>北埔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鴻流</t>
    </r>
    <phoneticPr fontId="21" type="noConversion"/>
  </si>
  <si>
    <r>
      <rPr>
        <sz val="12"/>
        <rFont val="細明體"/>
        <family val="3"/>
        <charset val="136"/>
      </rPr>
      <t>復興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鴻朗</t>
    </r>
    <phoneticPr fontId="21" type="noConversion"/>
  </si>
  <si>
    <r>
      <rPr>
        <sz val="12"/>
        <rFont val="細明體"/>
        <family val="3"/>
        <charset val="136"/>
      </rPr>
      <t>龍岡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鴻悌</t>
    </r>
    <phoneticPr fontId="21" type="noConversion"/>
  </si>
  <si>
    <r>
      <rPr>
        <sz val="12"/>
        <rFont val="細明體"/>
        <family val="3"/>
        <charset val="136"/>
      </rPr>
      <t>廣明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鴻峻</t>
    </r>
    <phoneticPr fontId="21" type="noConversion"/>
  </si>
  <si>
    <r>
      <rPr>
        <sz val="12"/>
        <rFont val="細明體"/>
        <family val="3"/>
        <charset val="136"/>
      </rPr>
      <t>大園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鴻洲</t>
    </r>
    <phoneticPr fontId="21" type="noConversion"/>
  </si>
  <si>
    <r>
      <rPr>
        <sz val="12"/>
        <rFont val="細明體"/>
        <family val="3"/>
        <charset val="136"/>
      </rPr>
      <t>八德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鴻憘</t>
    </r>
    <phoneticPr fontId="21" type="noConversion"/>
  </si>
  <si>
    <r>
      <rPr>
        <sz val="12"/>
        <color indexed="8"/>
        <rFont val="細明體"/>
        <family val="3"/>
        <charset val="136"/>
      </rPr>
      <t>榮民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鴻恩</t>
    </r>
    <phoneticPr fontId="21" type="noConversion"/>
  </si>
  <si>
    <r>
      <rPr>
        <sz val="12"/>
        <color indexed="8"/>
        <rFont val="細明體"/>
        <family val="3"/>
        <charset val="136"/>
      </rPr>
      <t>桃園三民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鴻博</t>
    </r>
    <phoneticPr fontId="21" type="noConversion"/>
  </si>
  <si>
    <r>
      <rPr>
        <sz val="12"/>
        <color indexed="8"/>
        <rFont val="細明體"/>
        <family val="3"/>
        <charset val="136"/>
      </rPr>
      <t>桃園大業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鴻儀</t>
    </r>
    <phoneticPr fontId="21" type="noConversion"/>
  </si>
  <si>
    <r>
      <rPr>
        <sz val="12"/>
        <color indexed="8"/>
        <rFont val="細明體"/>
        <family val="3"/>
        <charset val="136"/>
      </rPr>
      <t>蘆竹大新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鴻福</t>
    </r>
    <phoneticPr fontId="21" type="noConversion"/>
  </si>
  <si>
    <r>
      <rPr>
        <sz val="12"/>
        <color indexed="8"/>
        <rFont val="細明體"/>
        <family val="3"/>
        <charset val="136"/>
      </rPr>
      <t>桃園永安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鴻洋</t>
    </r>
    <phoneticPr fontId="21" type="noConversion"/>
  </si>
  <si>
    <r>
      <rPr>
        <sz val="12"/>
        <color indexed="8"/>
        <rFont val="細明體"/>
        <family val="3"/>
        <charset val="136"/>
      </rPr>
      <t>中壢中原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鴻琍</t>
    </r>
    <phoneticPr fontId="21" type="noConversion"/>
  </si>
  <si>
    <r>
      <rPr>
        <sz val="12"/>
        <rFont val="細明體"/>
        <family val="3"/>
        <charset val="136"/>
      </rPr>
      <t>大庄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沅鴻</t>
    </r>
    <phoneticPr fontId="21" type="noConversion"/>
  </si>
  <si>
    <r>
      <rPr>
        <sz val="12"/>
        <rFont val="細明體"/>
        <family val="3"/>
        <charset val="136"/>
      </rPr>
      <t>西大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沅豐</t>
    </r>
    <phoneticPr fontId="21" type="noConversion"/>
  </si>
  <si>
    <r>
      <rPr>
        <sz val="12"/>
        <rFont val="細明體"/>
        <family val="3"/>
        <charset val="136"/>
      </rPr>
      <t>自強南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沅誠</t>
    </r>
    <phoneticPr fontId="21" type="noConversion"/>
  </si>
  <si>
    <t>新竹西大二-沅晞</t>
    <phoneticPr fontId="21" type="noConversion"/>
  </si>
  <si>
    <t>竹北民權-沅銓</t>
    <phoneticPr fontId="21" type="noConversion"/>
  </si>
  <si>
    <r>
      <rPr>
        <sz val="12"/>
        <color indexed="8"/>
        <rFont val="細明體"/>
        <family val="3"/>
        <charset val="136"/>
      </rPr>
      <t>頭份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陞達</t>
    </r>
    <phoneticPr fontId="21" type="noConversion"/>
  </si>
  <si>
    <r>
      <rPr>
        <sz val="12"/>
        <color indexed="8"/>
        <rFont val="細明體"/>
        <family val="3"/>
        <charset val="136"/>
      </rPr>
      <t>苗栗縣府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陞豪</t>
    </r>
    <phoneticPr fontId="21" type="noConversion"/>
  </si>
  <si>
    <r>
      <rPr>
        <sz val="12"/>
        <color indexed="8"/>
        <rFont val="細明體"/>
        <family val="3"/>
        <charset val="136"/>
      </rPr>
      <t>苗栗中正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陞泰</t>
    </r>
    <phoneticPr fontId="21" type="noConversion"/>
  </si>
  <si>
    <r>
      <rPr>
        <sz val="12"/>
        <rFont val="細明體"/>
        <family val="3"/>
        <charset val="136"/>
      </rPr>
      <t>大墩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冠星</t>
    </r>
    <phoneticPr fontId="21" type="noConversion"/>
  </si>
  <si>
    <r>
      <rPr>
        <sz val="12"/>
        <rFont val="細明體"/>
        <family val="3"/>
        <charset val="136"/>
      </rPr>
      <t>五權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冠美</t>
    </r>
    <phoneticPr fontId="21" type="noConversion"/>
  </si>
  <si>
    <r>
      <rPr>
        <sz val="12"/>
        <rFont val="細明體"/>
        <family val="3"/>
        <charset val="136"/>
      </rPr>
      <t>健行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冠泰</t>
    </r>
    <phoneticPr fontId="21" type="noConversion"/>
  </si>
  <si>
    <r>
      <rPr>
        <sz val="12"/>
        <rFont val="細明體"/>
        <family val="3"/>
        <charset val="136"/>
      </rPr>
      <t>漢口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冠囿</t>
    </r>
    <phoneticPr fontId="21" type="noConversion"/>
  </si>
  <si>
    <r>
      <rPr>
        <sz val="12"/>
        <rFont val="細明體"/>
        <family val="3"/>
        <charset val="136"/>
      </rPr>
      <t>忠明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冠昇</t>
    </r>
    <phoneticPr fontId="21" type="noConversion"/>
  </si>
  <si>
    <r>
      <rPr>
        <sz val="12"/>
        <rFont val="細明體"/>
        <family val="3"/>
        <charset val="136"/>
      </rPr>
      <t>永福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冠侶</t>
    </r>
    <phoneticPr fontId="21" type="noConversion"/>
  </si>
  <si>
    <r>
      <rPr>
        <sz val="12"/>
        <rFont val="細明體"/>
        <family val="3"/>
        <charset val="136"/>
      </rPr>
      <t>天津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冠俊</t>
    </r>
    <phoneticPr fontId="21" type="noConversion"/>
  </si>
  <si>
    <r>
      <rPr>
        <sz val="12"/>
        <rFont val="細明體"/>
        <family val="3"/>
        <charset val="136"/>
      </rPr>
      <t>逢甲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冠祤</t>
    </r>
    <phoneticPr fontId="21" type="noConversion"/>
  </si>
  <si>
    <r>
      <rPr>
        <sz val="12"/>
        <rFont val="細明體"/>
        <family val="3"/>
        <charset val="136"/>
      </rPr>
      <t>大雅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冠沺</t>
    </r>
    <phoneticPr fontId="21" type="noConversion"/>
  </si>
  <si>
    <r>
      <rPr>
        <sz val="12"/>
        <rFont val="細明體"/>
        <family val="3"/>
        <charset val="136"/>
      </rPr>
      <t>仁化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冠群</t>
    </r>
    <phoneticPr fontId="21" type="noConversion"/>
  </si>
  <si>
    <r>
      <rPr>
        <sz val="12"/>
        <color indexed="8"/>
        <rFont val="細明體"/>
        <family val="3"/>
        <charset val="136"/>
      </rPr>
      <t>大甲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冠泓</t>
    </r>
    <phoneticPr fontId="21" type="noConversion"/>
  </si>
  <si>
    <r>
      <rPr>
        <sz val="12"/>
        <color indexed="8"/>
        <rFont val="細明體"/>
        <family val="3"/>
        <charset val="136"/>
      </rPr>
      <t>樹孝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冠嘉</t>
    </r>
    <phoneticPr fontId="21" type="noConversion"/>
  </si>
  <si>
    <r>
      <rPr>
        <sz val="12"/>
        <color indexed="8"/>
        <rFont val="細明體"/>
        <family val="3"/>
        <charset val="136"/>
      </rPr>
      <t>大順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冠展</t>
    </r>
    <phoneticPr fontId="21" type="noConversion"/>
  </si>
  <si>
    <r>
      <rPr>
        <sz val="12"/>
        <color indexed="8"/>
        <rFont val="細明體"/>
        <family val="3"/>
        <charset val="136"/>
      </rPr>
      <t>旅順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冠樺</t>
    </r>
    <phoneticPr fontId="21" type="noConversion"/>
  </si>
  <si>
    <r>
      <rPr>
        <sz val="12"/>
        <color indexed="8"/>
        <rFont val="細明體"/>
        <family val="3"/>
        <charset val="136"/>
      </rPr>
      <t>新成功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冠屏</t>
    </r>
    <phoneticPr fontId="21" type="noConversion"/>
  </si>
  <si>
    <r>
      <rPr>
        <sz val="12"/>
        <color indexed="8"/>
        <rFont val="細明體"/>
        <family val="3"/>
        <charset val="136"/>
      </rPr>
      <t>東山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冠捷</t>
    </r>
    <phoneticPr fontId="21" type="noConversion"/>
  </si>
  <si>
    <r>
      <rPr>
        <sz val="12"/>
        <color indexed="8"/>
        <rFont val="細明體"/>
        <family val="3"/>
        <charset val="136"/>
      </rPr>
      <t>水湳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冠鈺</t>
    </r>
    <phoneticPr fontId="21" type="noConversion"/>
  </si>
  <si>
    <r>
      <rPr>
        <sz val="12"/>
        <color indexed="8"/>
        <rFont val="細明體"/>
        <family val="3"/>
        <charset val="136"/>
      </rPr>
      <t>精誠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冠軒</t>
    </r>
    <phoneticPr fontId="21" type="noConversion"/>
  </si>
  <si>
    <r>
      <rPr>
        <sz val="12"/>
        <rFont val="細明體"/>
        <family val="3"/>
        <charset val="136"/>
      </rPr>
      <t>東榮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冠慶</t>
    </r>
    <phoneticPr fontId="21" type="noConversion"/>
  </si>
  <si>
    <r>
      <rPr>
        <sz val="12"/>
        <rFont val="細明體"/>
        <family val="3"/>
        <charset val="136"/>
      </rPr>
      <t>進化北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冠達</t>
    </r>
    <phoneticPr fontId="21" type="noConversion"/>
  </si>
  <si>
    <r>
      <rPr>
        <sz val="12"/>
        <rFont val="細明體"/>
        <family val="3"/>
        <charset val="136"/>
      </rPr>
      <t>大里國光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冠理</t>
    </r>
    <phoneticPr fontId="21" type="noConversion"/>
  </si>
  <si>
    <r>
      <rPr>
        <sz val="12"/>
        <rFont val="細明體"/>
        <family val="3"/>
        <charset val="136"/>
      </rPr>
      <t>彰中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郡灃</t>
    </r>
    <phoneticPr fontId="21" type="noConversion"/>
  </si>
  <si>
    <r>
      <rPr>
        <sz val="12"/>
        <rFont val="細明體"/>
        <family val="3"/>
        <charset val="136"/>
      </rPr>
      <t>鹿港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郡泰</t>
    </r>
    <phoneticPr fontId="21" type="noConversion"/>
  </si>
  <si>
    <r>
      <rPr>
        <sz val="12"/>
        <rFont val="細明體"/>
        <family val="3"/>
        <charset val="136"/>
      </rPr>
      <t>伸港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郡昌</t>
    </r>
    <phoneticPr fontId="21" type="noConversion"/>
  </si>
  <si>
    <r>
      <rPr>
        <sz val="12"/>
        <rFont val="細明體"/>
        <family val="3"/>
        <charset val="136"/>
      </rPr>
      <t>員林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郡鈺</t>
    </r>
    <phoneticPr fontId="21" type="noConversion"/>
  </si>
  <si>
    <r>
      <rPr>
        <sz val="12"/>
        <rFont val="細明體"/>
        <family val="3"/>
        <charset val="136"/>
      </rPr>
      <t>草屯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渝翔</t>
    </r>
    <phoneticPr fontId="21" type="noConversion"/>
  </si>
  <si>
    <r>
      <rPr>
        <sz val="12"/>
        <rFont val="細明體"/>
        <family val="3"/>
        <charset val="136"/>
      </rPr>
      <t>南投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渝鈞</t>
    </r>
    <phoneticPr fontId="21" type="noConversion"/>
  </si>
  <si>
    <r>
      <rPr>
        <sz val="12"/>
        <rFont val="細明體"/>
        <family val="3"/>
        <charset val="136"/>
      </rPr>
      <t>西平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鈺齊</t>
    </r>
    <phoneticPr fontId="21" type="noConversion"/>
  </si>
  <si>
    <r>
      <rPr>
        <sz val="12"/>
        <rFont val="細明體"/>
        <family val="3"/>
        <charset val="136"/>
      </rPr>
      <t>虎尾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鈺展</t>
    </r>
    <phoneticPr fontId="21" type="noConversion"/>
  </si>
  <si>
    <r>
      <rPr>
        <sz val="12"/>
        <rFont val="細明體"/>
        <family val="3"/>
        <charset val="136"/>
      </rPr>
      <t>西螺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鈺鎧</t>
    </r>
    <phoneticPr fontId="21" type="noConversion"/>
  </si>
  <si>
    <r>
      <rPr>
        <sz val="12"/>
        <rFont val="細明體"/>
        <family val="3"/>
        <charset val="136"/>
      </rPr>
      <t>斗南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鈺邦</t>
    </r>
    <phoneticPr fontId="21" type="noConversion"/>
  </si>
  <si>
    <r>
      <rPr>
        <sz val="12"/>
        <color indexed="8"/>
        <rFont val="細明體"/>
        <family val="3"/>
        <charset val="136"/>
      </rPr>
      <t>民權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嘉權</t>
    </r>
    <phoneticPr fontId="21" type="noConversion"/>
  </si>
  <si>
    <r>
      <rPr>
        <sz val="12"/>
        <color indexed="8"/>
        <rFont val="細明體"/>
        <family val="3"/>
        <charset val="136"/>
      </rPr>
      <t>吳鳳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嘉陞</t>
    </r>
    <phoneticPr fontId="21" type="noConversion"/>
  </si>
  <si>
    <r>
      <rPr>
        <sz val="12"/>
        <color indexed="8"/>
        <rFont val="細明體"/>
        <family val="3"/>
        <charset val="136"/>
      </rPr>
      <t>興達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嘉鼎</t>
    </r>
    <phoneticPr fontId="21" type="noConversion"/>
  </si>
  <si>
    <r>
      <rPr>
        <sz val="12"/>
        <color indexed="8"/>
        <rFont val="細明體"/>
        <family val="3"/>
        <charset val="136"/>
      </rPr>
      <t>新民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嘉品</t>
    </r>
    <phoneticPr fontId="21" type="noConversion"/>
  </si>
  <si>
    <t>嘉義民雄-嘉崧</t>
    <phoneticPr fontId="21" type="noConversion"/>
  </si>
  <si>
    <r>
      <rPr>
        <sz val="12"/>
        <rFont val="細明體"/>
        <family val="3"/>
        <charset val="136"/>
      </rPr>
      <t>林森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屏瀚</t>
    </r>
    <phoneticPr fontId="21" type="noConversion"/>
  </si>
  <si>
    <r>
      <rPr>
        <sz val="12"/>
        <rFont val="細明體"/>
        <family val="3"/>
        <charset val="136"/>
      </rPr>
      <t>莊敬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屏展</t>
    </r>
    <phoneticPr fontId="21" type="noConversion"/>
  </si>
  <si>
    <r>
      <rPr>
        <sz val="12"/>
        <rFont val="細明體"/>
        <family val="3"/>
        <charset val="136"/>
      </rPr>
      <t>廣東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屏寶</t>
    </r>
    <phoneticPr fontId="21" type="noConversion"/>
  </si>
  <si>
    <r>
      <rPr>
        <sz val="12"/>
        <rFont val="細明體"/>
        <family val="3"/>
        <charset val="136"/>
      </rPr>
      <t>重慶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屏舜</t>
    </r>
    <phoneticPr fontId="21" type="noConversion"/>
  </si>
  <si>
    <r>
      <rPr>
        <sz val="12"/>
        <rFont val="細明體"/>
        <family val="3"/>
        <charset val="136"/>
      </rPr>
      <t>興隆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屏興</t>
    </r>
    <phoneticPr fontId="21" type="noConversion"/>
  </si>
  <si>
    <r>
      <rPr>
        <sz val="12"/>
        <rFont val="細明體"/>
        <family val="3"/>
        <charset val="136"/>
      </rPr>
      <t>龍泉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屏恆</t>
    </r>
    <phoneticPr fontId="21" type="noConversion"/>
  </si>
  <si>
    <r>
      <rPr>
        <sz val="12"/>
        <rFont val="細明體"/>
        <family val="3"/>
        <charset val="136"/>
      </rPr>
      <t>內埔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屏軒</t>
    </r>
    <phoneticPr fontId="21" type="noConversion"/>
  </si>
  <si>
    <r>
      <rPr>
        <sz val="12"/>
        <rFont val="細明體"/>
        <family val="3"/>
        <charset val="136"/>
      </rPr>
      <t>屏東自由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屏悠</t>
    </r>
    <phoneticPr fontId="21" type="noConversion"/>
  </si>
  <si>
    <t>瑞庭商行</t>
  </si>
  <si>
    <t>本立興業</t>
  </si>
  <si>
    <t>寶生高雄第一營業所</t>
  </si>
  <si>
    <t>寶康高雄營業所</t>
  </si>
  <si>
    <t>聯運基隆營業所</t>
  </si>
  <si>
    <t>格菱高屏營業所</t>
  </si>
  <si>
    <t>威航食品</t>
  </si>
  <si>
    <t>和康通商台南所</t>
  </si>
  <si>
    <t>和康通商高雄所</t>
  </si>
  <si>
    <t>和康通商三重所</t>
  </si>
  <si>
    <t>和康通商新店所</t>
  </si>
  <si>
    <t>和康通商員林所</t>
  </si>
  <si>
    <t>松柏飲料</t>
  </si>
  <si>
    <t>松裕百貨</t>
  </si>
  <si>
    <t>盈健</t>
  </si>
  <si>
    <t>玟志</t>
  </si>
  <si>
    <t>茂群商行</t>
  </si>
  <si>
    <t>統義高雄南所</t>
  </si>
  <si>
    <t>統義鳳山所</t>
  </si>
  <si>
    <t>台南市農產</t>
  </si>
  <si>
    <t>源傑台南分公司</t>
  </si>
  <si>
    <t>琦美</t>
  </si>
  <si>
    <t>順森商行</t>
  </si>
  <si>
    <t>冠潔手工皂</t>
  </si>
  <si>
    <t>新出流通</t>
  </si>
  <si>
    <t>翔光</t>
  </si>
  <si>
    <t>維露</t>
  </si>
  <si>
    <t>台灣菸酒</t>
  </si>
  <si>
    <t>志成台南所</t>
  </si>
  <si>
    <t>志成高雄所</t>
  </si>
  <si>
    <t>志成中壢所</t>
  </si>
  <si>
    <t>斗六民生南-鈺陞</t>
    <phoneticPr fontId="21" type="noConversion"/>
  </si>
  <si>
    <r>
      <rPr>
        <sz val="12"/>
        <color indexed="8"/>
        <rFont val="細明體"/>
        <family val="3"/>
        <charset val="136"/>
      </rPr>
      <t>沙鹿北勢東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冠悠</t>
    </r>
    <phoneticPr fontId="21" type="noConversion"/>
  </si>
  <si>
    <t>小北實業有限公司台南善化中山分公司</t>
  </si>
  <si>
    <t>小北實業有限公司高雄草衙分公司</t>
  </si>
  <si>
    <t>台南</t>
    <phoneticPr fontId="21" type="noConversion"/>
  </si>
  <si>
    <t>高雄</t>
    <phoneticPr fontId="21" type="noConversion"/>
  </si>
  <si>
    <t>新化-岳北</t>
    <phoneticPr fontId="21" type="noConversion"/>
  </si>
  <si>
    <r>
      <rPr>
        <sz val="12"/>
        <rFont val="細明體"/>
        <family val="3"/>
        <charset val="136"/>
      </rPr>
      <t>新裕誠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寶岳</t>
    </r>
    <phoneticPr fontId="21" type="noConversion"/>
  </si>
  <si>
    <t>小北實業有限公司高雄鳳山經武分公司</t>
  </si>
  <si>
    <t>小北實業有限公司高雄大社中華分公司</t>
  </si>
  <si>
    <t>07708830</t>
  </si>
  <si>
    <t>00171311</t>
  </si>
  <si>
    <t>00171321</t>
  </si>
  <si>
    <t>00171411</t>
  </si>
  <si>
    <t>00171421</t>
  </si>
  <si>
    <t>00171511</t>
  </si>
  <si>
    <t>00171521</t>
  </si>
  <si>
    <t>00171621</t>
  </si>
  <si>
    <t>00192211</t>
  </si>
  <si>
    <t>00192221</t>
  </si>
  <si>
    <t>00192311</t>
  </si>
  <si>
    <t>00192321</t>
  </si>
  <si>
    <t>00192331</t>
  </si>
  <si>
    <t>00192341</t>
  </si>
  <si>
    <t>00192351</t>
  </si>
  <si>
    <t>00192361</t>
  </si>
  <si>
    <t>00192371</t>
  </si>
  <si>
    <t>00192411</t>
  </si>
  <si>
    <t>00192421</t>
  </si>
  <si>
    <t>00192431</t>
  </si>
  <si>
    <t>00192511</t>
  </si>
  <si>
    <t>00192521</t>
  </si>
  <si>
    <t>00192531</t>
  </si>
  <si>
    <t>00192541</t>
  </si>
  <si>
    <t>00192551</t>
  </si>
  <si>
    <t>00192621</t>
  </si>
  <si>
    <r>
      <rPr>
        <sz val="12"/>
        <color indexed="8"/>
        <rFont val="細明體"/>
        <family val="3"/>
        <charset val="136"/>
      </rPr>
      <t>桃園萬壽</t>
    </r>
    <r>
      <rPr>
        <sz val="12"/>
        <color indexed="8"/>
        <rFont val="Rial"/>
        <family val="2"/>
      </rPr>
      <t>-</t>
    </r>
    <r>
      <rPr>
        <sz val="12"/>
        <color indexed="8"/>
        <rFont val="細明體"/>
        <family val="3"/>
        <charset val="136"/>
      </rPr>
      <t>鴻泰</t>
    </r>
    <phoneticPr fontId="21" type="noConversion"/>
  </si>
  <si>
    <t>鮮健蛋品商行</t>
  </si>
  <si>
    <t>小北實業有限公司台南自由分公司</t>
  </si>
  <si>
    <t>屏東</t>
    <phoneticPr fontId="21" type="noConversion"/>
  </si>
  <si>
    <t>桃園永安二</t>
  </si>
  <si>
    <t>高雄區</t>
    <phoneticPr fontId="21" type="noConversion"/>
  </si>
  <si>
    <t>屏東區</t>
    <phoneticPr fontId="21" type="noConversion"/>
  </si>
  <si>
    <t>粗黑色框線區域請勿填寫</t>
    <phoneticPr fontId="21" type="noConversion"/>
  </si>
  <si>
    <t>延遲寄單</t>
    <phoneticPr fontId="21" type="noConversion"/>
  </si>
  <si>
    <t>簽章
日期</t>
    <phoneticPr fontId="21" type="noConversion"/>
  </si>
  <si>
    <t>帳務組</t>
    <phoneticPr fontId="21" type="noConversion"/>
  </si>
  <si>
    <t>小北實業有限公司高雄鳳林分公司</t>
  </si>
  <si>
    <t>東港明德</t>
  </si>
  <si>
    <t>台南自由</t>
  </si>
  <si>
    <t>善化中山</t>
  </si>
  <si>
    <t>鳳林</t>
  </si>
  <si>
    <t>草衙</t>
  </si>
  <si>
    <t>鳳山經武</t>
  </si>
  <si>
    <t>大社中華</t>
  </si>
  <si>
    <t>永華二-泰北</t>
    <phoneticPr fontId="21" type="noConversion"/>
  </si>
  <si>
    <r>
      <rPr>
        <sz val="12"/>
        <rFont val="細明體"/>
        <family val="3"/>
        <charset val="136"/>
      </rPr>
      <t>九如二</t>
    </r>
    <r>
      <rPr>
        <sz val="12"/>
        <rFont val="Rial"/>
        <family val="2"/>
      </rPr>
      <t>-</t>
    </r>
    <r>
      <rPr>
        <sz val="12"/>
        <rFont val="細明體"/>
        <family val="3"/>
        <charset val="136"/>
      </rPr>
      <t>寶傑</t>
    </r>
    <phoneticPr fontId="21" type="noConversion"/>
  </si>
  <si>
    <t>埔里信義</t>
  </si>
  <si>
    <t>台南區</t>
    <phoneticPr fontId="21" type="noConversion"/>
  </si>
  <si>
    <t>台北區</t>
    <phoneticPr fontId="21" type="noConversion"/>
  </si>
  <si>
    <t>桃園
新竹
苗栗區</t>
    <phoneticPr fontId="21" type="noConversion"/>
  </si>
  <si>
    <t>台中
彰化
南投區</t>
    <phoneticPr fontId="21" type="noConversion"/>
  </si>
  <si>
    <t>雲林
嘉義區</t>
    <phoneticPr fontId="21" type="noConversion"/>
  </si>
  <si>
    <r>
      <rPr>
        <b/>
        <sz val="12"/>
        <color indexed="10"/>
        <rFont val="新細明體"/>
        <family val="1"/>
        <charset val="136"/>
      </rPr>
      <t>【</t>
    </r>
    <r>
      <rPr>
        <b/>
        <sz val="12"/>
        <color indexed="10"/>
        <rFont val="新細明體"/>
        <family val="1"/>
        <charset val="136"/>
      </rPr>
      <t xml:space="preserve">小  北  實  業 . 台  南  以  南】 </t>
    </r>
    <r>
      <rPr>
        <b/>
        <sz val="12"/>
        <rFont val="新細明體"/>
        <family val="1"/>
        <charset val="136"/>
      </rPr>
      <t xml:space="preserve"> —  寄         單         總        表    </t>
    </r>
    <r>
      <rPr>
        <b/>
        <sz val="10"/>
        <color indexed="10"/>
        <rFont val="新細明體"/>
        <family val="1"/>
        <charset val="136"/>
      </rPr>
      <t/>
    </r>
    <phoneticPr fontId="21" type="noConversion"/>
  </si>
  <si>
    <r>
      <rPr>
        <b/>
        <sz val="12"/>
        <color indexed="10"/>
        <rFont val="新細明體"/>
        <family val="1"/>
        <charset val="136"/>
      </rPr>
      <t>【</t>
    </r>
    <r>
      <rPr>
        <b/>
        <sz val="12"/>
        <color indexed="10"/>
        <rFont val="新細明體"/>
        <family val="1"/>
        <charset val="136"/>
      </rPr>
      <t xml:space="preserve">小  北  實  業 . 嘉  義  以  北】 </t>
    </r>
    <r>
      <rPr>
        <b/>
        <sz val="12"/>
        <rFont val="新細明體"/>
        <family val="1"/>
        <charset val="136"/>
      </rPr>
      <t xml:space="preserve"> —  寄         單         總        表    </t>
    </r>
    <r>
      <rPr>
        <b/>
        <sz val="10"/>
        <color indexed="10"/>
        <rFont val="新細明體"/>
        <family val="1"/>
        <charset val="136"/>
      </rPr>
      <t/>
    </r>
    <phoneticPr fontId="21" type="noConversion"/>
  </si>
  <si>
    <t>桃園區</t>
    <phoneticPr fontId="21" type="noConversion"/>
  </si>
  <si>
    <t>新竹區</t>
    <phoneticPr fontId="21" type="noConversion"/>
  </si>
  <si>
    <t>苗栗區</t>
    <phoneticPr fontId="21" type="noConversion"/>
  </si>
  <si>
    <t>台中區</t>
    <phoneticPr fontId="21" type="noConversion"/>
  </si>
  <si>
    <t>南投區</t>
    <phoneticPr fontId="21" type="noConversion"/>
  </si>
  <si>
    <t>彰化區</t>
    <phoneticPr fontId="21" type="noConversion"/>
  </si>
  <si>
    <t>嘉義區</t>
    <phoneticPr fontId="21" type="noConversion"/>
  </si>
  <si>
    <t xml:space="preserve">帳單份數 </t>
  </si>
  <si>
    <t>區域</t>
    <phoneticPr fontId="21" type="noConversion"/>
  </si>
  <si>
    <t>雲林區</t>
    <phoneticPr fontId="21" type="noConversion"/>
  </si>
  <si>
    <t>發票金額</t>
    <phoneticPr fontId="21" type="noConversion"/>
  </si>
  <si>
    <t>合計</t>
    <phoneticPr fontId="21" type="noConversion"/>
  </si>
  <si>
    <t>台北</t>
    <phoneticPr fontId="21" type="noConversion"/>
  </si>
  <si>
    <t>西門-高北</t>
    <phoneticPr fontId="21" type="noConversion"/>
  </si>
  <si>
    <t>開元-弘北</t>
    <phoneticPr fontId="21" type="noConversion"/>
  </si>
  <si>
    <t>【小  北  實  業】</t>
    <phoneticPr fontId="21" type="noConversion"/>
  </si>
  <si>
    <t>【小  北  百  貨】</t>
    <phoneticPr fontId="21" type="noConversion"/>
  </si>
  <si>
    <t>代碼</t>
    <phoneticPr fontId="21" type="noConversion"/>
  </si>
  <si>
    <t>1~22</t>
  </si>
  <si>
    <t>1~22</t>
    <phoneticPr fontId="21" type="noConversion"/>
  </si>
  <si>
    <t>50~72</t>
  </si>
  <si>
    <t>50~72</t>
    <phoneticPr fontId="21" type="noConversion"/>
  </si>
  <si>
    <t>帳單份數</t>
    <phoneticPr fontId="21" type="noConversion"/>
  </si>
  <si>
    <t>五股新五</t>
  </si>
  <si>
    <t>小北實業有限公司高雄鳳山中山分公司</t>
  </si>
  <si>
    <t>鳳山中山</t>
  </si>
  <si>
    <t>毅泉企業社</t>
  </si>
  <si>
    <t>介統企業行</t>
  </si>
  <si>
    <t>海慶企業社</t>
  </si>
  <si>
    <t>世紘企業社</t>
  </si>
  <si>
    <t>嘉嬅企業社</t>
  </si>
  <si>
    <t>百事樂商行</t>
  </si>
  <si>
    <t>嘉生企業社</t>
  </si>
  <si>
    <t>嘉吉企業社</t>
  </si>
  <si>
    <t>億東高雄辦事處</t>
  </si>
  <si>
    <t>寶生台南第二營業所</t>
  </si>
  <si>
    <t>光泉食品台南食品所</t>
  </si>
  <si>
    <t>光泉食品嘉一乳品所</t>
  </si>
  <si>
    <t>光泉食品高二飲品所</t>
  </si>
  <si>
    <t>光泉食品西區飲品所</t>
  </si>
  <si>
    <t>光泉食品環山冷藏所</t>
  </si>
  <si>
    <t>光泉食品中二食品所</t>
  </si>
  <si>
    <t>光泉食品高一冷藏所</t>
  </si>
  <si>
    <t>光泉食品高二冷藏所</t>
  </si>
  <si>
    <t>光泉食品鳳山食品所</t>
  </si>
  <si>
    <t>光泉食品海山乳品所</t>
  </si>
  <si>
    <t>光泉食品雙和食品所</t>
  </si>
  <si>
    <t>光泉食品士林食品所</t>
  </si>
  <si>
    <t>光泉食品華山乳品所</t>
  </si>
  <si>
    <t>光泉食品土城乳品所</t>
  </si>
  <si>
    <t>光泉食品東山乳品所</t>
  </si>
  <si>
    <t>光泉食品中壢乳品所</t>
  </si>
  <si>
    <t>光泉食品中一食品所</t>
  </si>
  <si>
    <t>光泉食品中豐乳品所</t>
  </si>
  <si>
    <t>光泉食品員林食品所</t>
  </si>
  <si>
    <t>味全台南鮮乳營業所</t>
  </si>
  <si>
    <t>味全高雄第二鮮乳營業所</t>
  </si>
  <si>
    <t>味全高雄第三鮮乳營業所</t>
  </si>
  <si>
    <t>味全三重鮮乳營業所</t>
  </si>
  <si>
    <t>味全永和鮮乳所</t>
  </si>
  <si>
    <t>味全萬華鮮乳營業所</t>
  </si>
  <si>
    <t>味全松山鮮乳營業所</t>
  </si>
  <si>
    <t>味全基隆鮮乳營業所</t>
  </si>
  <si>
    <t>味全中壢鮮乳營業所</t>
  </si>
  <si>
    <t>東樹林</t>
  </si>
  <si>
    <t>隱藏</t>
    <phoneticPr fontId="21" type="noConversion"/>
  </si>
  <si>
    <t>00000330</t>
  </si>
  <si>
    <t>00001111</t>
  </si>
  <si>
    <t>00001113</t>
  </si>
  <si>
    <t>00001121</t>
  </si>
  <si>
    <t>00001211</t>
  </si>
  <si>
    <t>00001213</t>
  </si>
  <si>
    <t>00001221</t>
  </si>
  <si>
    <t>00001311</t>
  </si>
  <si>
    <t>00001313</t>
  </si>
  <si>
    <t>00001321</t>
  </si>
  <si>
    <t>00001411</t>
  </si>
  <si>
    <t>00001413</t>
  </si>
  <si>
    <t>00001421</t>
  </si>
  <si>
    <t>00001511</t>
  </si>
  <si>
    <t>00001513</t>
  </si>
  <si>
    <t>00001521</t>
  </si>
  <si>
    <t>00001611</t>
  </si>
  <si>
    <t>00001613</t>
  </si>
  <si>
    <t>00001621</t>
  </si>
  <si>
    <t>00001711</t>
  </si>
  <si>
    <t>00001721</t>
  </si>
  <si>
    <t>00003111</t>
  </si>
  <si>
    <t>00003211</t>
  </si>
  <si>
    <t>00003311</t>
  </si>
  <si>
    <t>00003411</t>
  </si>
  <si>
    <t>00003511</t>
  </si>
  <si>
    <t>00003611</t>
  </si>
  <si>
    <t>00003711</t>
  </si>
  <si>
    <t>00006111</t>
  </si>
  <si>
    <t>00006211</t>
  </si>
  <si>
    <t>00006311</t>
  </si>
  <si>
    <t>00006411</t>
  </si>
  <si>
    <t>00006511</t>
  </si>
  <si>
    <t>00006611</t>
  </si>
  <si>
    <t>00006711</t>
  </si>
  <si>
    <t>00007111</t>
  </si>
  <si>
    <t>00007211</t>
  </si>
  <si>
    <t>00007311</t>
  </si>
  <si>
    <t>00007411</t>
  </si>
  <si>
    <t>00007511</t>
  </si>
  <si>
    <t>00007611</t>
  </si>
  <si>
    <t>00008111</t>
  </si>
  <si>
    <t>00008113</t>
  </si>
  <si>
    <t>00008114</t>
  </si>
  <si>
    <t>00008211</t>
  </si>
  <si>
    <t>00008213</t>
  </si>
  <si>
    <t>00008214</t>
  </si>
  <si>
    <t>00008311</t>
  </si>
  <si>
    <t>00008411</t>
  </si>
  <si>
    <t>00008511</t>
  </si>
  <si>
    <t>00008611</t>
  </si>
  <si>
    <t>00008613</t>
  </si>
  <si>
    <t>00008614</t>
  </si>
  <si>
    <t>00008711</t>
  </si>
  <si>
    <t>00008713</t>
  </si>
  <si>
    <t>00008714</t>
  </si>
  <si>
    <t>00010111</t>
  </si>
  <si>
    <t>00010211</t>
  </si>
  <si>
    <t>00010311</t>
  </si>
  <si>
    <t>00010411</t>
  </si>
  <si>
    <t>00010511</t>
  </si>
  <si>
    <t>00010611</t>
  </si>
  <si>
    <t>00010711</t>
  </si>
  <si>
    <t>00011111</t>
  </si>
  <si>
    <t>00011114</t>
  </si>
  <si>
    <t>00011121</t>
  </si>
  <si>
    <t>00011124</t>
  </si>
  <si>
    <t>00011211</t>
  </si>
  <si>
    <t>00011214</t>
  </si>
  <si>
    <t>00011311</t>
  </si>
  <si>
    <t>00011314</t>
  </si>
  <si>
    <t>00011411</t>
  </si>
  <si>
    <t>00011414</t>
  </si>
  <si>
    <t>00011421</t>
  </si>
  <si>
    <t>00011424</t>
  </si>
  <si>
    <t>00011511</t>
  </si>
  <si>
    <t>00011514</t>
  </si>
  <si>
    <t>00011521</t>
  </si>
  <si>
    <t>00011524</t>
  </si>
  <si>
    <t>00011611</t>
  </si>
  <si>
    <t>00011614</t>
  </si>
  <si>
    <t>00011711</t>
  </si>
  <si>
    <t>00011714</t>
  </si>
  <si>
    <t>00013111</t>
  </si>
  <si>
    <t>00013211</t>
  </si>
  <si>
    <t>00013311</t>
  </si>
  <si>
    <t>00013411</t>
  </si>
  <si>
    <t>00013511</t>
  </si>
  <si>
    <t>00013611</t>
  </si>
  <si>
    <t>00013711</t>
  </si>
  <si>
    <t>00014111</t>
  </si>
  <si>
    <t>00014211</t>
  </si>
  <si>
    <t>00014311</t>
  </si>
  <si>
    <t>00014411</t>
  </si>
  <si>
    <t>00014511</t>
  </si>
  <si>
    <t>00014611</t>
  </si>
  <si>
    <t>00014711</t>
  </si>
  <si>
    <t>00015111</t>
  </si>
  <si>
    <t>00015211</t>
  </si>
  <si>
    <t>00015311</t>
  </si>
  <si>
    <t>00015411</t>
  </si>
  <si>
    <t>00015511</t>
  </si>
  <si>
    <t>00015611</t>
  </si>
  <si>
    <t>00015711</t>
  </si>
  <si>
    <t>00018111</t>
  </si>
  <si>
    <t>00018121</t>
  </si>
  <si>
    <t>00018211</t>
  </si>
  <si>
    <t>00018311</t>
  </si>
  <si>
    <t>00018411</t>
  </si>
  <si>
    <t>00018511</t>
  </si>
  <si>
    <t>00018611</t>
  </si>
  <si>
    <t>00018711</t>
  </si>
  <si>
    <t>00019111</t>
  </si>
  <si>
    <t>00019211</t>
  </si>
  <si>
    <t>00019311</t>
  </si>
  <si>
    <t>00019411</t>
  </si>
  <si>
    <t>00019511</t>
  </si>
  <si>
    <t>00019611</t>
  </si>
  <si>
    <t>00019711</t>
  </si>
  <si>
    <t>00022111</t>
  </si>
  <si>
    <t>00022211</t>
  </si>
  <si>
    <t>00022311</t>
  </si>
  <si>
    <t>00022411</t>
  </si>
  <si>
    <t>00022511</t>
  </si>
  <si>
    <t>00022611</t>
  </si>
  <si>
    <t>00022711</t>
  </si>
  <si>
    <t>00023111</t>
  </si>
  <si>
    <t>00023211</t>
  </si>
  <si>
    <t>00023311</t>
  </si>
  <si>
    <t>00023411</t>
  </si>
  <si>
    <t>00023511</t>
  </si>
  <si>
    <t>00023611</t>
  </si>
  <si>
    <t>00024111</t>
  </si>
  <si>
    <t>00024211</t>
  </si>
  <si>
    <t>00024311</t>
  </si>
  <si>
    <t>00024411</t>
  </si>
  <si>
    <t>00024511</t>
  </si>
  <si>
    <t>00024611</t>
  </si>
  <si>
    <t>00026111</t>
  </si>
  <si>
    <t>00026211</t>
  </si>
  <si>
    <t>00026311</t>
  </si>
  <si>
    <t>00026411</t>
  </si>
  <si>
    <t>00026511</t>
  </si>
  <si>
    <t>00026611</t>
  </si>
  <si>
    <t>00027111</t>
  </si>
  <si>
    <t>00027211</t>
  </si>
  <si>
    <t>00027311</t>
  </si>
  <si>
    <t>00027411</t>
  </si>
  <si>
    <t>00027511</t>
  </si>
  <si>
    <t>00027611</t>
  </si>
  <si>
    <t>00027711</t>
  </si>
  <si>
    <t>00028111</t>
  </si>
  <si>
    <t>00028211</t>
  </si>
  <si>
    <t>00028311</t>
  </si>
  <si>
    <t>00028411</t>
  </si>
  <si>
    <t>00028511</t>
  </si>
  <si>
    <t>00028611</t>
  </si>
  <si>
    <t>00028711</t>
  </si>
  <si>
    <t>00030111</t>
  </si>
  <si>
    <t>00030211</t>
  </si>
  <si>
    <t>00030311</t>
  </si>
  <si>
    <t>00030411</t>
  </si>
  <si>
    <t>00030511</t>
  </si>
  <si>
    <t>00030611</t>
  </si>
  <si>
    <t>00030711</t>
  </si>
  <si>
    <t>00035112</t>
  </si>
  <si>
    <t>00035211</t>
  </si>
  <si>
    <t>00035212</t>
  </si>
  <si>
    <t>00035312</t>
  </si>
  <si>
    <t>00035412</t>
  </si>
  <si>
    <t>00035512</t>
  </si>
  <si>
    <t>00035612</t>
  </si>
  <si>
    <t>00035711</t>
  </si>
  <si>
    <t>00035712</t>
  </si>
  <si>
    <t>00038111</t>
  </si>
  <si>
    <t>00041111</t>
  </si>
  <si>
    <t>00041211</t>
  </si>
  <si>
    <t>00041311</t>
  </si>
  <si>
    <t>00041411</t>
  </si>
  <si>
    <t>00041511</t>
  </si>
  <si>
    <t>00041611</t>
  </si>
  <si>
    <t>00041711</t>
  </si>
  <si>
    <t>00042113</t>
  </si>
  <si>
    <t>00042213</t>
  </si>
  <si>
    <t>00042313</t>
  </si>
  <si>
    <t>00042413</t>
  </si>
  <si>
    <t>00042513</t>
  </si>
  <si>
    <t>00042613</t>
  </si>
  <si>
    <t>00042713</t>
  </si>
  <si>
    <t>00043111</t>
  </si>
  <si>
    <t>00043611</t>
  </si>
  <si>
    <t>00046111</t>
  </si>
  <si>
    <t>00046211</t>
  </si>
  <si>
    <t>00046311</t>
  </si>
  <si>
    <t>00046411</t>
  </si>
  <si>
    <t>00046511</t>
  </si>
  <si>
    <t>00046611</t>
  </si>
  <si>
    <t>00046711</t>
  </si>
  <si>
    <t>00048111</t>
  </si>
  <si>
    <t>00048211</t>
  </si>
  <si>
    <t>00048711</t>
  </si>
  <si>
    <t>00055111</t>
  </si>
  <si>
    <t>00055121</t>
  </si>
  <si>
    <t>00055211</t>
  </si>
  <si>
    <t>00055311</t>
  </si>
  <si>
    <t>00055321</t>
  </si>
  <si>
    <t>00055411</t>
  </si>
  <si>
    <t>00055421</t>
  </si>
  <si>
    <t>00055511</t>
  </si>
  <si>
    <t>00055521</t>
  </si>
  <si>
    <t>00055531</t>
  </si>
  <si>
    <t>00055611</t>
  </si>
  <si>
    <t>00055621</t>
  </si>
  <si>
    <t>00055711</t>
  </si>
  <si>
    <t>00056111</t>
  </si>
  <si>
    <t>00056211</t>
  </si>
  <si>
    <t>00056311</t>
  </si>
  <si>
    <t>00056411</t>
  </si>
  <si>
    <t>00056511</t>
  </si>
  <si>
    <t>00056711</t>
  </si>
  <si>
    <t>00057111</t>
  </si>
  <si>
    <t>00058111</t>
  </si>
  <si>
    <t>00058113</t>
  </si>
  <si>
    <t>00058211</t>
  </si>
  <si>
    <t>00058213</t>
  </si>
  <si>
    <t>00058311</t>
  </si>
  <si>
    <t>00058313</t>
  </si>
  <si>
    <t>00058411</t>
  </si>
  <si>
    <t>00058413</t>
  </si>
  <si>
    <t>00058511</t>
  </si>
  <si>
    <t>00058513</t>
  </si>
  <si>
    <t>00058611</t>
  </si>
  <si>
    <t>00058613</t>
  </si>
  <si>
    <t>00058711</t>
  </si>
  <si>
    <t>00059111</t>
  </si>
  <si>
    <t>00059211</t>
  </si>
  <si>
    <t>00059311</t>
  </si>
  <si>
    <t>00059411</t>
  </si>
  <si>
    <t>00059511</t>
  </si>
  <si>
    <t>00059611</t>
  </si>
  <si>
    <t>00059711</t>
  </si>
  <si>
    <t>00061113</t>
  </si>
  <si>
    <t>00061123</t>
  </si>
  <si>
    <t>00061213</t>
  </si>
  <si>
    <t>00061223</t>
  </si>
  <si>
    <t>00061313</t>
  </si>
  <si>
    <t>00061323</t>
  </si>
  <si>
    <t>00061413</t>
  </si>
  <si>
    <t>00061423</t>
  </si>
  <si>
    <t>00061513</t>
  </si>
  <si>
    <t>00061523</t>
  </si>
  <si>
    <t>00061613</t>
  </si>
  <si>
    <t>00061623</t>
  </si>
  <si>
    <t>00061713</t>
  </si>
  <si>
    <t>00061723</t>
  </si>
  <si>
    <t>00061993</t>
  </si>
  <si>
    <t>00062111</t>
  </si>
  <si>
    <t>00062113</t>
  </si>
  <si>
    <t>00062211</t>
  </si>
  <si>
    <t>00062213</t>
  </si>
  <si>
    <t>00062311</t>
  </si>
  <si>
    <t>00062313</t>
  </si>
  <si>
    <t>00062411</t>
  </si>
  <si>
    <t>00062413</t>
  </si>
  <si>
    <t>00062511</t>
  </si>
  <si>
    <t>00062513</t>
  </si>
  <si>
    <t>00062611</t>
  </si>
  <si>
    <t>00062613</t>
  </si>
  <si>
    <t>00062711</t>
  </si>
  <si>
    <t>00063111</t>
  </si>
  <si>
    <t>00063113</t>
  </si>
  <si>
    <t>00063211</t>
  </si>
  <si>
    <t>00063213</t>
  </si>
  <si>
    <t>00063311</t>
  </si>
  <si>
    <t>00063313</t>
  </si>
  <si>
    <t>00063411</t>
  </si>
  <si>
    <t>00063413</t>
  </si>
  <si>
    <t>00063511</t>
  </si>
  <si>
    <t>00063513</t>
  </si>
  <si>
    <t>00063611</t>
  </si>
  <si>
    <t>00063613</t>
  </si>
  <si>
    <t>00063711</t>
  </si>
  <si>
    <t>00064111</t>
  </si>
  <si>
    <t>00066111</t>
  </si>
  <si>
    <t>00066211</t>
  </si>
  <si>
    <t>00066311</t>
  </si>
  <si>
    <t>00066411</t>
  </si>
  <si>
    <t>00066511</t>
  </si>
  <si>
    <t>00066711</t>
  </si>
  <si>
    <t>00068111</t>
  </si>
  <si>
    <t>00068211</t>
  </si>
  <si>
    <t>00068311</t>
  </si>
  <si>
    <t>00068411</t>
  </si>
  <si>
    <t>00068511</t>
  </si>
  <si>
    <t>00068611</t>
  </si>
  <si>
    <t>00068711</t>
  </si>
  <si>
    <t>00069111</t>
  </si>
  <si>
    <t>00069211</t>
  </si>
  <si>
    <t>00069221</t>
  </si>
  <si>
    <t>00069311</t>
  </si>
  <si>
    <t>00069411</t>
  </si>
  <si>
    <t>00069511</t>
  </si>
  <si>
    <t>00069611</t>
  </si>
  <si>
    <t>00069711</t>
  </si>
  <si>
    <t>00069721</t>
  </si>
  <si>
    <t>00071111</t>
  </si>
  <si>
    <t>00071211</t>
  </si>
  <si>
    <t>00071311</t>
  </si>
  <si>
    <t>00071411</t>
  </si>
  <si>
    <t>00071511</t>
  </si>
  <si>
    <t>00071611</t>
  </si>
  <si>
    <t>00071711</t>
  </si>
  <si>
    <t>00072111</t>
  </si>
  <si>
    <t>00072211</t>
  </si>
  <si>
    <t>00072311</t>
  </si>
  <si>
    <t>00072411</t>
  </si>
  <si>
    <t>00072511</t>
  </si>
  <si>
    <t>00072611</t>
  </si>
  <si>
    <t>00072711</t>
  </si>
  <si>
    <t>00073111</t>
  </si>
  <si>
    <t>00073211</t>
  </si>
  <si>
    <t>00073311</t>
  </si>
  <si>
    <t>00073411</t>
  </si>
  <si>
    <t>00073511</t>
  </si>
  <si>
    <t>00073611</t>
  </si>
  <si>
    <t>00073711</t>
  </si>
  <si>
    <t>00074111</t>
  </si>
  <si>
    <t>00074211</t>
  </si>
  <si>
    <t>00074311</t>
  </si>
  <si>
    <t>00074411</t>
  </si>
  <si>
    <t>00074511</t>
  </si>
  <si>
    <t>00074611</t>
  </si>
  <si>
    <t>00074711</t>
  </si>
  <si>
    <t>00076111</t>
  </si>
  <si>
    <t>00076611</t>
  </si>
  <si>
    <t>00078111</t>
  </si>
  <si>
    <t>00078121</t>
  </si>
  <si>
    <t>00078211</t>
  </si>
  <si>
    <t>00078221</t>
  </si>
  <si>
    <t>00078311</t>
  </si>
  <si>
    <t>00078321</t>
  </si>
  <si>
    <t>00078411</t>
  </si>
  <si>
    <t>00078421</t>
  </si>
  <si>
    <t>00078511</t>
  </si>
  <si>
    <t>00078611</t>
  </si>
  <si>
    <t>00078711</t>
  </si>
  <si>
    <t>00079111</t>
  </si>
  <si>
    <t>00079211</t>
  </si>
  <si>
    <t>00079311</t>
  </si>
  <si>
    <t>00079411</t>
  </si>
  <si>
    <t>00079511</t>
  </si>
  <si>
    <t>00079611</t>
  </si>
  <si>
    <t>00079711</t>
  </si>
  <si>
    <t>00080311</t>
  </si>
  <si>
    <t>00080411</t>
  </si>
  <si>
    <t>00082111</t>
  </si>
  <si>
    <t>00082511</t>
  </si>
  <si>
    <t>00082521</t>
  </si>
  <si>
    <t>00082531</t>
  </si>
  <si>
    <t>00082611</t>
  </si>
  <si>
    <t>00082621</t>
  </si>
  <si>
    <t>00083211</t>
  </si>
  <si>
    <t>00083711</t>
  </si>
  <si>
    <t>00084211</t>
  </si>
  <si>
    <t>00084311</t>
  </si>
  <si>
    <t>00084411</t>
  </si>
  <si>
    <t>00084511</t>
  </si>
  <si>
    <t>00085411</t>
  </si>
  <si>
    <t>00085421</t>
  </si>
  <si>
    <t>00086111</t>
  </si>
  <si>
    <t>00086113</t>
  </si>
  <si>
    <t>00086211</t>
  </si>
  <si>
    <t>00086213</t>
  </si>
  <si>
    <t>00086311</t>
  </si>
  <si>
    <t>00086313</t>
  </si>
  <si>
    <t>00086411</t>
  </si>
  <si>
    <t>00086413</t>
  </si>
  <si>
    <t>00086511</t>
  </si>
  <si>
    <t>00086513</t>
  </si>
  <si>
    <t>00086611</t>
  </si>
  <si>
    <t>00086613</t>
  </si>
  <si>
    <t>00086711</t>
  </si>
  <si>
    <t>00086713</t>
  </si>
  <si>
    <t>00088311</t>
  </si>
  <si>
    <t>00089411</t>
  </si>
  <si>
    <t>00089421</t>
  </si>
  <si>
    <t>00090111</t>
  </si>
  <si>
    <t>00090211</t>
  </si>
  <si>
    <t>00090311</t>
  </si>
  <si>
    <t>00090411</t>
  </si>
  <si>
    <t>00090511</t>
  </si>
  <si>
    <t>00090611</t>
  </si>
  <si>
    <t>00090711</t>
  </si>
  <si>
    <t>00093111</t>
  </si>
  <si>
    <t>00093211</t>
  </si>
  <si>
    <t>00093311</t>
  </si>
  <si>
    <t>00093411</t>
  </si>
  <si>
    <t>00093511</t>
  </si>
  <si>
    <t>00094311</t>
  </si>
  <si>
    <t>00094411</t>
  </si>
  <si>
    <t>00094511</t>
  </si>
  <si>
    <t>00094611</t>
  </si>
  <si>
    <t>00095511</t>
  </si>
  <si>
    <t>00095611</t>
  </si>
  <si>
    <t>00097111</t>
  </si>
  <si>
    <t>00097211</t>
  </si>
  <si>
    <t>00097311</t>
  </si>
  <si>
    <t>00097411</t>
  </si>
  <si>
    <t>00097511</t>
  </si>
  <si>
    <t>00097611</t>
  </si>
  <si>
    <t>00097711</t>
  </si>
  <si>
    <t>00098111</t>
  </si>
  <si>
    <t>00098211</t>
  </si>
  <si>
    <t>00098311</t>
  </si>
  <si>
    <t>00098411</t>
  </si>
  <si>
    <t>00098511</t>
  </si>
  <si>
    <t>00098611</t>
  </si>
  <si>
    <t>00098711</t>
  </si>
  <si>
    <t>00099111</t>
  </si>
  <si>
    <t>00099211</t>
  </si>
  <si>
    <t>00099311</t>
  </si>
  <si>
    <t>00099411</t>
  </si>
  <si>
    <t>00099511</t>
  </si>
  <si>
    <t>00099611</t>
  </si>
  <si>
    <t>00099711</t>
  </si>
  <si>
    <t>00100111</t>
  </si>
  <si>
    <t>00100211</t>
  </si>
  <si>
    <t>00100311</t>
  </si>
  <si>
    <t>00100411</t>
  </si>
  <si>
    <t>00100511</t>
  </si>
  <si>
    <t>00100611</t>
  </si>
  <si>
    <t>00100711</t>
  </si>
  <si>
    <t>00101111</t>
  </si>
  <si>
    <t>00101611</t>
  </si>
  <si>
    <t>00101621</t>
  </si>
  <si>
    <t>00101623</t>
  </si>
  <si>
    <t>00102111</t>
  </si>
  <si>
    <t>00102113</t>
  </si>
  <si>
    <t>00102211</t>
  </si>
  <si>
    <t>00102213</t>
  </si>
  <si>
    <t>00102711</t>
  </si>
  <si>
    <t>00102713</t>
  </si>
  <si>
    <t>00104311</t>
  </si>
  <si>
    <t>00104411</t>
  </si>
  <si>
    <t>00106111</t>
  </si>
  <si>
    <t>00106211</t>
  </si>
  <si>
    <t>00106311</t>
  </si>
  <si>
    <t>00106411</t>
  </si>
  <si>
    <t>00106511</t>
  </si>
  <si>
    <t>00106611</t>
  </si>
  <si>
    <t>00106711</t>
  </si>
  <si>
    <t>00107111</t>
  </si>
  <si>
    <t>00107211</t>
  </si>
  <si>
    <t>00107311</t>
  </si>
  <si>
    <t>00107411</t>
  </si>
  <si>
    <t>00107511</t>
  </si>
  <si>
    <t>00107611</t>
  </si>
  <si>
    <t>00107711</t>
  </si>
  <si>
    <t>00108111</t>
  </si>
  <si>
    <t>00108211</t>
  </si>
  <si>
    <t>00108311</t>
  </si>
  <si>
    <t>00108411</t>
  </si>
  <si>
    <t>00108511</t>
  </si>
  <si>
    <t>00108711</t>
  </si>
  <si>
    <t>00109111</t>
  </si>
  <si>
    <t>00109211</t>
  </si>
  <si>
    <t>00109311</t>
  </si>
  <si>
    <t>00109411</t>
  </si>
  <si>
    <t>00109511</t>
  </si>
  <si>
    <t>00109611</t>
  </si>
  <si>
    <t>00109711</t>
  </si>
  <si>
    <t>00112611</t>
  </si>
  <si>
    <t>00113111</t>
  </si>
  <si>
    <t>00113211</t>
  </si>
  <si>
    <t>00113311</t>
  </si>
  <si>
    <t>00113411</t>
  </si>
  <si>
    <t>00113511</t>
  </si>
  <si>
    <t>00113611</t>
  </si>
  <si>
    <t>00113711</t>
  </si>
  <si>
    <t>00114511</t>
  </si>
  <si>
    <t>00116211</t>
  </si>
  <si>
    <t>00116711</t>
  </si>
  <si>
    <t>00118111</t>
  </si>
  <si>
    <t>00118211</t>
  </si>
  <si>
    <t>00118311</t>
  </si>
  <si>
    <t>00118411</t>
  </si>
  <si>
    <t>00118511</t>
  </si>
  <si>
    <t>00118611</t>
  </si>
  <si>
    <t>00118711</t>
  </si>
  <si>
    <t>00119111</t>
  </si>
  <si>
    <t>00119211</t>
  </si>
  <si>
    <t>00119311</t>
  </si>
  <si>
    <t>00119411</t>
  </si>
  <si>
    <t>00119421</t>
  </si>
  <si>
    <t>00119511</t>
  </si>
  <si>
    <t>00119611</t>
  </si>
  <si>
    <t>00119711</t>
  </si>
  <si>
    <t>00120111</t>
  </si>
  <si>
    <t>00120211</t>
  </si>
  <si>
    <t>00120311</t>
  </si>
  <si>
    <t>00120411</t>
  </si>
  <si>
    <t>00120511</t>
  </si>
  <si>
    <t>00120611</t>
  </si>
  <si>
    <t>00120711</t>
  </si>
  <si>
    <t>00123111</t>
  </si>
  <si>
    <t>00123211</t>
  </si>
  <si>
    <t>00123311</t>
  </si>
  <si>
    <t>00123411</t>
  </si>
  <si>
    <t>00123511</t>
  </si>
  <si>
    <t>00123711</t>
  </si>
  <si>
    <t>00124113</t>
  </si>
  <si>
    <t>00124114</t>
  </si>
  <si>
    <t>00124213</t>
  </si>
  <si>
    <t>00124214</t>
  </si>
  <si>
    <t>00124313</t>
  </si>
  <si>
    <t>00124314</t>
  </si>
  <si>
    <t>00124413</t>
  </si>
  <si>
    <t>00124414</t>
  </si>
  <si>
    <t>00124513</t>
  </si>
  <si>
    <t>00124514</t>
  </si>
  <si>
    <t>00124613</t>
  </si>
  <si>
    <t>00124614</t>
  </si>
  <si>
    <t>00124713</t>
  </si>
  <si>
    <t>00124714</t>
  </si>
  <si>
    <t>00126111</t>
  </si>
  <si>
    <t>00126611</t>
  </si>
  <si>
    <t>00127211</t>
  </si>
  <si>
    <t>00127711</t>
  </si>
  <si>
    <t>00129111</t>
  </si>
  <si>
    <t>00129211</t>
  </si>
  <si>
    <t>00129311</t>
  </si>
  <si>
    <t>00129411</t>
  </si>
  <si>
    <t>00129511</t>
  </si>
  <si>
    <t>00131111</t>
  </si>
  <si>
    <t>00131211</t>
  </si>
  <si>
    <t>00131311</t>
  </si>
  <si>
    <t>00131411</t>
  </si>
  <si>
    <t>00131511</t>
  </si>
  <si>
    <t>00131611</t>
  </si>
  <si>
    <t>00132111</t>
  </si>
  <si>
    <t>00132211</t>
  </si>
  <si>
    <t>00132311</t>
  </si>
  <si>
    <t>00132411</t>
  </si>
  <si>
    <t>00132511</t>
  </si>
  <si>
    <t>00132611</t>
  </si>
  <si>
    <t>00132711</t>
  </si>
  <si>
    <t>00133311</t>
  </si>
  <si>
    <t>00133313</t>
  </si>
  <si>
    <t>00133321</t>
  </si>
  <si>
    <t>00133411</t>
  </si>
  <si>
    <t>00133413</t>
  </si>
  <si>
    <t>00134611</t>
  </si>
  <si>
    <t>00134621</t>
  </si>
  <si>
    <t>00135111</t>
  </si>
  <si>
    <t>00135211</t>
  </si>
  <si>
    <t>00135311</t>
  </si>
  <si>
    <t>00135411</t>
  </si>
  <si>
    <t>00135511</t>
  </si>
  <si>
    <t>00135611</t>
  </si>
  <si>
    <t>00135711</t>
  </si>
  <si>
    <t>00136111</t>
  </si>
  <si>
    <t>00136211</t>
  </si>
  <si>
    <t>00136311</t>
  </si>
  <si>
    <t>00136411</t>
  </si>
  <si>
    <t>00136511</t>
  </si>
  <si>
    <t>00136611</t>
  </si>
  <si>
    <t>00137111</t>
  </si>
  <si>
    <t>00137211</t>
  </si>
  <si>
    <t>00137311</t>
  </si>
  <si>
    <t>00137411</t>
  </si>
  <si>
    <t>00137511</t>
  </si>
  <si>
    <t>00137611</t>
  </si>
  <si>
    <t>00137711</t>
  </si>
  <si>
    <t>00139111</t>
  </si>
  <si>
    <t>00139211</t>
  </si>
  <si>
    <t>00139311</t>
  </si>
  <si>
    <t>00139321</t>
  </si>
  <si>
    <t>00139411</t>
  </si>
  <si>
    <t>00139421</t>
  </si>
  <si>
    <t>00139431</t>
  </si>
  <si>
    <t>00139511</t>
  </si>
  <si>
    <t>00139521</t>
  </si>
  <si>
    <t>00139611</t>
  </si>
  <si>
    <t>00139711</t>
  </si>
  <si>
    <t>00141511</t>
  </si>
  <si>
    <t>00141611</t>
  </si>
  <si>
    <t>00141621</t>
  </si>
  <si>
    <t>00141631</t>
  </si>
  <si>
    <t>00143111</t>
  </si>
  <si>
    <t>00143211</t>
  </si>
  <si>
    <t>00143311</t>
  </si>
  <si>
    <t>00143411</t>
  </si>
  <si>
    <t>00143511</t>
  </si>
  <si>
    <t>00143611</t>
  </si>
  <si>
    <t>00143711</t>
  </si>
  <si>
    <t>00148111</t>
  </si>
  <si>
    <t>00148211</t>
  </si>
  <si>
    <t>00148711</t>
  </si>
  <si>
    <t>00150413</t>
  </si>
  <si>
    <t>00152111</t>
  </si>
  <si>
    <t>00152211</t>
  </si>
  <si>
    <t>00152311</t>
  </si>
  <si>
    <t>00152411</t>
  </si>
  <si>
    <t>00152511</t>
  </si>
  <si>
    <t>00152611</t>
  </si>
  <si>
    <t>00152711</t>
  </si>
  <si>
    <t>00154311</t>
  </si>
  <si>
    <t>00154411</t>
  </si>
  <si>
    <t>00154511</t>
  </si>
  <si>
    <t>00157311</t>
  </si>
  <si>
    <t>00158111</t>
  </si>
  <si>
    <t>00158211</t>
  </si>
  <si>
    <t>00158311</t>
  </si>
  <si>
    <t>00158411</t>
  </si>
  <si>
    <t>00158511</t>
  </si>
  <si>
    <t>00158611</t>
  </si>
  <si>
    <t>00158711</t>
  </si>
  <si>
    <t>00160111</t>
  </si>
  <si>
    <t>00160211</t>
  </si>
  <si>
    <t>00160311</t>
  </si>
  <si>
    <t>00160411</t>
  </si>
  <si>
    <t>00160511</t>
  </si>
  <si>
    <t>00162511</t>
  </si>
  <si>
    <t>00162521</t>
  </si>
  <si>
    <t>00166113</t>
  </si>
  <si>
    <t>00166213</t>
  </si>
  <si>
    <t>00166313</t>
  </si>
  <si>
    <t>00166413</t>
  </si>
  <si>
    <t>00166513</t>
  </si>
  <si>
    <t>00166613</t>
  </si>
  <si>
    <t>00166713</t>
  </si>
  <si>
    <t>00167111</t>
  </si>
  <si>
    <t>00167211</t>
  </si>
  <si>
    <t>00167311</t>
  </si>
  <si>
    <t>00167411</t>
  </si>
  <si>
    <t>00167511</t>
  </si>
  <si>
    <t>00167611</t>
  </si>
  <si>
    <t>00167711</t>
  </si>
  <si>
    <t>00169111</t>
  </si>
  <si>
    <t>00169211</t>
  </si>
  <si>
    <t>00169311</t>
  </si>
  <si>
    <t>00169411</t>
  </si>
  <si>
    <t>00169511</t>
  </si>
  <si>
    <t>00169611</t>
  </si>
  <si>
    <t>00169711</t>
  </si>
  <si>
    <t>00170111</t>
  </si>
  <si>
    <t>00170211</t>
  </si>
  <si>
    <t>00170311</t>
  </si>
  <si>
    <t>00170411</t>
  </si>
  <si>
    <t>00170511</t>
  </si>
  <si>
    <t>00170611</t>
  </si>
  <si>
    <t>00170711</t>
  </si>
  <si>
    <t>00171111</t>
  </si>
  <si>
    <t>00171121</t>
  </si>
  <si>
    <t>00171611</t>
  </si>
  <si>
    <t>00171211</t>
  </si>
  <si>
    <t>00171711</t>
  </si>
  <si>
    <t>00171221</t>
  </si>
  <si>
    <t>00174111</t>
  </si>
  <si>
    <t>00174211</t>
  </si>
  <si>
    <t>00174311</t>
  </si>
  <si>
    <t>00174411</t>
  </si>
  <si>
    <t>00174511</t>
  </si>
  <si>
    <t>00174611</t>
  </si>
  <si>
    <t>00174711</t>
  </si>
  <si>
    <t>00175111</t>
  </si>
  <si>
    <t>00176111</t>
  </si>
  <si>
    <t>00176211</t>
  </si>
  <si>
    <t>00176212</t>
  </si>
  <si>
    <t>00176311</t>
  </si>
  <si>
    <t>00176411</t>
  </si>
  <si>
    <t>00176511</t>
  </si>
  <si>
    <t>00176513</t>
  </si>
  <si>
    <t>00176611</t>
  </si>
  <si>
    <t>00176613</t>
  </si>
  <si>
    <t>00176711</t>
  </si>
  <si>
    <t>00176712</t>
  </si>
  <si>
    <t>00179411</t>
  </si>
  <si>
    <t>00182111</t>
  </si>
  <si>
    <t>00182211</t>
  </si>
  <si>
    <t>00182311</t>
  </si>
  <si>
    <t>00182411</t>
  </si>
  <si>
    <t>00182511</t>
  </si>
  <si>
    <t>00182611</t>
  </si>
  <si>
    <t>00182711</t>
  </si>
  <si>
    <t>00183112</t>
  </si>
  <si>
    <t>00183612</t>
  </si>
  <si>
    <t>00184311</t>
  </si>
  <si>
    <t>00184411</t>
  </si>
  <si>
    <t>00184511</t>
  </si>
  <si>
    <t>00184611</t>
  </si>
  <si>
    <t>00185111</t>
  </si>
  <si>
    <t>00185113</t>
  </si>
  <si>
    <t>00185211</t>
  </si>
  <si>
    <t>00185213</t>
  </si>
  <si>
    <t>00185311</t>
  </si>
  <si>
    <t>00185313</t>
  </si>
  <si>
    <t>00185411</t>
  </si>
  <si>
    <t>00185413</t>
  </si>
  <si>
    <t>00185511</t>
  </si>
  <si>
    <t>00185513</t>
  </si>
  <si>
    <t>00185613</t>
  </si>
  <si>
    <t>00185713</t>
  </si>
  <si>
    <t>00186111</t>
  </si>
  <si>
    <t>00186121</t>
  </si>
  <si>
    <t>00186211</t>
  </si>
  <si>
    <t>00186311</t>
  </si>
  <si>
    <t>00186321</t>
  </si>
  <si>
    <t>00186411</t>
  </si>
  <si>
    <t>00186421</t>
  </si>
  <si>
    <t>00186511</t>
  </si>
  <si>
    <t>00186521</t>
  </si>
  <si>
    <t>00186611</t>
  </si>
  <si>
    <t>00186711</t>
  </si>
  <si>
    <t>00187111</t>
  </si>
  <si>
    <t>00187211</t>
  </si>
  <si>
    <t>00187311</t>
  </si>
  <si>
    <t>00187411</t>
  </si>
  <si>
    <t>00187511</t>
  </si>
  <si>
    <t>00187611</t>
  </si>
  <si>
    <t>00188111</t>
  </si>
  <si>
    <t>00188211</t>
  </si>
  <si>
    <t>00188311</t>
  </si>
  <si>
    <t>00188411</t>
  </si>
  <si>
    <t>00188511</t>
  </si>
  <si>
    <t>00188611</t>
  </si>
  <si>
    <t>00188711</t>
  </si>
  <si>
    <t>00189111</t>
  </si>
  <si>
    <t>00189211</t>
  </si>
  <si>
    <t>00189311</t>
  </si>
  <si>
    <t>00189411</t>
  </si>
  <si>
    <t>00189511</t>
  </si>
  <si>
    <t>00189611</t>
  </si>
  <si>
    <t>00189711</t>
  </si>
  <si>
    <t>00190111</t>
  </si>
  <si>
    <t>00190211</t>
  </si>
  <si>
    <t>00190311</t>
  </si>
  <si>
    <t>00190411</t>
  </si>
  <si>
    <t>00190511</t>
  </si>
  <si>
    <t>00190611</t>
  </si>
  <si>
    <t>00190711</t>
  </si>
  <si>
    <t>00191111</t>
  </si>
  <si>
    <t>00191121</t>
  </si>
  <si>
    <t>00191211</t>
  </si>
  <si>
    <t>00191221</t>
  </si>
  <si>
    <t>00191311</t>
  </si>
  <si>
    <t>00191321</t>
  </si>
  <si>
    <t>00191411</t>
  </si>
  <si>
    <t>00191421</t>
  </si>
  <si>
    <t>00191511</t>
  </si>
  <si>
    <t>00191521</t>
  </si>
  <si>
    <t>00191611</t>
  </si>
  <si>
    <t>00191621</t>
  </si>
  <si>
    <t>00191711</t>
  </si>
  <si>
    <t>00191721</t>
  </si>
  <si>
    <t>00192111</t>
  </si>
  <si>
    <t>00192121</t>
  </si>
  <si>
    <t>00192131</t>
  </si>
  <si>
    <t>00192231</t>
  </si>
  <si>
    <t>00192611</t>
  </si>
  <si>
    <t>00192711</t>
  </si>
  <si>
    <t>00193511</t>
  </si>
  <si>
    <t>00194111</t>
  </si>
  <si>
    <t>00194211</t>
  </si>
  <si>
    <t>00194311</t>
  </si>
  <si>
    <t>00194411</t>
  </si>
  <si>
    <t>00194511</t>
  </si>
  <si>
    <t>00194611</t>
  </si>
  <si>
    <t>00194711</t>
  </si>
  <si>
    <t>00197311</t>
  </si>
  <si>
    <t>00197411</t>
  </si>
  <si>
    <t>00198111</t>
  </si>
  <si>
    <t>00198211</t>
  </si>
  <si>
    <t>00198213</t>
  </si>
  <si>
    <t>00198311</t>
  </si>
  <si>
    <t>00198411</t>
  </si>
  <si>
    <t>00198511</t>
  </si>
  <si>
    <t>00198611</t>
  </si>
  <si>
    <t>00198711</t>
  </si>
  <si>
    <t>00200313</t>
  </si>
  <si>
    <t>00200413</t>
  </si>
  <si>
    <t>00201111</t>
  </si>
  <si>
    <t>00201113</t>
  </si>
  <si>
    <t>00201213</t>
  </si>
  <si>
    <t>00201313</t>
  </si>
  <si>
    <t>00201413</t>
  </si>
  <si>
    <t>00201613</t>
  </si>
  <si>
    <t>00201713</t>
  </si>
  <si>
    <t>00203111</t>
  </si>
  <si>
    <t>00203211</t>
  </si>
  <si>
    <t>00203311</t>
  </si>
  <si>
    <t>00203411</t>
  </si>
  <si>
    <t>00203511</t>
  </si>
  <si>
    <t>00203611</t>
  </si>
  <si>
    <t>00203711</t>
  </si>
  <si>
    <t>00204111</t>
  </si>
  <si>
    <t>00204211</t>
  </si>
  <si>
    <t>00204311</t>
  </si>
  <si>
    <t>00204411</t>
  </si>
  <si>
    <t>00204511</t>
  </si>
  <si>
    <t>00205211</t>
  </si>
  <si>
    <t>00205213</t>
  </si>
  <si>
    <t>00206313</t>
  </si>
  <si>
    <t>00206413</t>
  </si>
  <si>
    <t>00207511</t>
  </si>
  <si>
    <t>00211311</t>
  </si>
  <si>
    <t>00211321</t>
  </si>
  <si>
    <t>00211411</t>
  </si>
  <si>
    <t>00211421</t>
  </si>
  <si>
    <t>00213311</t>
  </si>
  <si>
    <t>00213312</t>
  </si>
  <si>
    <t>00213321</t>
  </si>
  <si>
    <t>00213411</t>
  </si>
  <si>
    <t>00213412</t>
  </si>
  <si>
    <t>00214311</t>
  </si>
  <si>
    <t>00214411</t>
  </si>
  <si>
    <t>00214511</t>
  </si>
  <si>
    <t>00215311</t>
  </si>
  <si>
    <t>00215411</t>
  </si>
  <si>
    <t>00217111</t>
  </si>
  <si>
    <t>00217211</t>
  </si>
  <si>
    <t>00217311</t>
  </si>
  <si>
    <t>00217411</t>
  </si>
  <si>
    <t>00217611</t>
  </si>
  <si>
    <t>00219111</t>
  </si>
  <si>
    <t>00219211</t>
  </si>
  <si>
    <t>00219311</t>
  </si>
  <si>
    <t>00219411</t>
  </si>
  <si>
    <t>00220111</t>
  </si>
  <si>
    <t>00220211</t>
  </si>
  <si>
    <t>00220221</t>
  </si>
  <si>
    <t>00220711</t>
  </si>
  <si>
    <t>00220721</t>
  </si>
  <si>
    <t>00223111</t>
  </si>
  <si>
    <t>00223112</t>
  </si>
  <si>
    <t>00223212</t>
  </si>
  <si>
    <t>00223612</t>
  </si>
  <si>
    <t>00226311</t>
  </si>
  <si>
    <t>00226411</t>
  </si>
  <si>
    <t>00226511</t>
  </si>
  <si>
    <t>00226611</t>
  </si>
  <si>
    <t>00228111</t>
  </si>
  <si>
    <t>00228211</t>
  </si>
  <si>
    <t>00228311</t>
  </si>
  <si>
    <t>00228411</t>
  </si>
  <si>
    <t>00228511</t>
  </si>
  <si>
    <t>00229111</t>
  </si>
  <si>
    <t>00229211</t>
  </si>
  <si>
    <t>00229311</t>
  </si>
  <si>
    <t>00229411</t>
  </si>
  <si>
    <t>00229511</t>
  </si>
  <si>
    <t>00233512</t>
  </si>
  <si>
    <t>00233612</t>
  </si>
  <si>
    <t>00234111</t>
  </si>
  <si>
    <t>00234211</t>
  </si>
  <si>
    <t>00234311</t>
  </si>
  <si>
    <t>00234411</t>
  </si>
  <si>
    <t>00234511</t>
  </si>
  <si>
    <t>00235111</t>
  </si>
  <si>
    <t>00235211</t>
  </si>
  <si>
    <t>00235311</t>
  </si>
  <si>
    <t>00235411</t>
  </si>
  <si>
    <t>00235511</t>
  </si>
  <si>
    <t>00235711</t>
  </si>
  <si>
    <t>00239111</t>
  </si>
  <si>
    <t>00239211</t>
  </si>
  <si>
    <t>00239311</t>
  </si>
  <si>
    <t>00239321</t>
  </si>
  <si>
    <t>00239411</t>
  </si>
  <si>
    <t>00239511</t>
  </si>
  <si>
    <t>00244311</t>
  </si>
  <si>
    <t>00245513</t>
  </si>
  <si>
    <t>00246313</t>
  </si>
  <si>
    <t>00248111</t>
  </si>
  <si>
    <t>00248211</t>
  </si>
  <si>
    <t>00248311</t>
  </si>
  <si>
    <t>00248411</t>
  </si>
  <si>
    <t>00248511</t>
  </si>
  <si>
    <t>00248611</t>
  </si>
  <si>
    <t>00251311</t>
  </si>
  <si>
    <t>00251312</t>
  </si>
  <si>
    <t>00251321</t>
  </si>
  <si>
    <t>00251411</t>
  </si>
  <si>
    <t>00251412</t>
  </si>
  <si>
    <t>00251421</t>
  </si>
  <si>
    <t>00252511</t>
  </si>
  <si>
    <t>00253311</t>
  </si>
  <si>
    <t>00254111</t>
  </si>
  <si>
    <t>00254121</t>
  </si>
  <si>
    <t>00254211</t>
  </si>
  <si>
    <t>00254221</t>
  </si>
  <si>
    <t>00254311</t>
  </si>
  <si>
    <t>00254321</t>
  </si>
  <si>
    <t>00254411</t>
  </si>
  <si>
    <t>00254421</t>
  </si>
  <si>
    <t>00254511</t>
  </si>
  <si>
    <t>00254521</t>
  </si>
  <si>
    <t>00254611</t>
  </si>
  <si>
    <t>00254621</t>
  </si>
  <si>
    <t>00254711</t>
  </si>
  <si>
    <t>00254721</t>
  </si>
  <si>
    <t>00256111</t>
  </si>
  <si>
    <t>00256211</t>
  </si>
  <si>
    <t>00256311</t>
  </si>
  <si>
    <t>00256411</t>
  </si>
  <si>
    <t>00256511</t>
  </si>
  <si>
    <t>00256611</t>
  </si>
  <si>
    <t>00256711</t>
  </si>
  <si>
    <t>00257411</t>
  </si>
  <si>
    <t>00257511</t>
  </si>
  <si>
    <t>00257521</t>
  </si>
  <si>
    <t>00257611</t>
  </si>
  <si>
    <t>00258111</t>
  </si>
  <si>
    <t>00258211</t>
  </si>
  <si>
    <t>00258311</t>
  </si>
  <si>
    <t>00258411</t>
  </si>
  <si>
    <t>00258511</t>
  </si>
  <si>
    <t>00258611</t>
  </si>
  <si>
    <t>00258711</t>
  </si>
  <si>
    <t>00260411</t>
  </si>
  <si>
    <t>00260511</t>
  </si>
  <si>
    <t>00260611</t>
  </si>
  <si>
    <t>00261111</t>
  </si>
  <si>
    <t>00261211</t>
  </si>
  <si>
    <t>00261311</t>
  </si>
  <si>
    <t>00261411</t>
  </si>
  <si>
    <t>00261511</t>
  </si>
  <si>
    <t>00261611</t>
  </si>
  <si>
    <t>00261711</t>
  </si>
  <si>
    <t>00262111</t>
  </si>
  <si>
    <t>00262112</t>
  </si>
  <si>
    <t>00262113</t>
  </si>
  <si>
    <t>00262211</t>
  </si>
  <si>
    <t>00262212</t>
  </si>
  <si>
    <t>00262311</t>
  </si>
  <si>
    <t>00262312</t>
  </si>
  <si>
    <t>00262411</t>
  </si>
  <si>
    <t>00262412</t>
  </si>
  <si>
    <t>00262511</t>
  </si>
  <si>
    <t>00262512</t>
  </si>
  <si>
    <t>00262611</t>
  </si>
  <si>
    <t>00262612</t>
  </si>
  <si>
    <t>00263611</t>
  </si>
  <si>
    <t>00265311</t>
  </si>
  <si>
    <t>00265312</t>
  </si>
  <si>
    <t>00265313</t>
  </si>
  <si>
    <t>00265321</t>
  </si>
  <si>
    <t>00265411</t>
  </si>
  <si>
    <t>00266111</t>
  </si>
  <si>
    <t>00266112</t>
  </si>
  <si>
    <t>00266113</t>
  </si>
  <si>
    <t>00266114</t>
  </si>
  <si>
    <t>00266121</t>
  </si>
  <si>
    <t>00266211</t>
  </si>
  <si>
    <t>00266213</t>
  </si>
  <si>
    <t>00266221</t>
  </si>
  <si>
    <t>00266311</t>
  </si>
  <si>
    <t>00266313</t>
  </si>
  <si>
    <t>00266321</t>
  </si>
  <si>
    <t>00266413</t>
  </si>
  <si>
    <t>00266421</t>
  </si>
  <si>
    <t>00266513</t>
  </si>
  <si>
    <t>00266514</t>
  </si>
  <si>
    <t>00266521</t>
  </si>
  <si>
    <t>00266611</t>
  </si>
  <si>
    <t>00266621</t>
  </si>
  <si>
    <t>00266711</t>
  </si>
  <si>
    <t>00266713</t>
  </si>
  <si>
    <t>00266721</t>
  </si>
  <si>
    <t>00271311</t>
  </si>
  <si>
    <t>00271321</t>
  </si>
  <si>
    <t>00271411</t>
  </si>
  <si>
    <t>00271413</t>
  </si>
  <si>
    <t>00271421</t>
  </si>
  <si>
    <t>00271431</t>
  </si>
  <si>
    <t>00272311</t>
  </si>
  <si>
    <t>00272313</t>
  </si>
  <si>
    <t>00272411</t>
  </si>
  <si>
    <t>00272413</t>
  </si>
  <si>
    <t>00273311</t>
  </si>
  <si>
    <t>00273411</t>
  </si>
  <si>
    <t>00274111</t>
  </si>
  <si>
    <t>00274211</t>
  </si>
  <si>
    <t>00274311</t>
  </si>
  <si>
    <t>00274411</t>
  </si>
  <si>
    <t>00274511</t>
  </si>
  <si>
    <t>00274611</t>
  </si>
  <si>
    <t>00274711</t>
  </si>
  <si>
    <t>00276111</t>
  </si>
  <si>
    <t>00276211</t>
  </si>
  <si>
    <t>00276311</t>
  </si>
  <si>
    <t>00276411</t>
  </si>
  <si>
    <t>00276511</t>
  </si>
  <si>
    <t>00276611</t>
  </si>
  <si>
    <t>00276711</t>
  </si>
  <si>
    <t>00277111</t>
  </si>
  <si>
    <t>00277121</t>
  </si>
  <si>
    <t>00277211</t>
  </si>
  <si>
    <t>00277311</t>
  </si>
  <si>
    <t>00277411</t>
  </si>
  <si>
    <t>00277511</t>
  </si>
  <si>
    <t>00277611</t>
  </si>
  <si>
    <t>00277711</t>
  </si>
  <si>
    <t>00279111</t>
  </si>
  <si>
    <t>00279211</t>
  </si>
  <si>
    <t>00279311</t>
  </si>
  <si>
    <t>00279411</t>
  </si>
  <si>
    <t>00279511</t>
  </si>
  <si>
    <t>00279611</t>
  </si>
  <si>
    <t>00279711</t>
  </si>
  <si>
    <t>00281411</t>
  </si>
  <si>
    <t>00281412</t>
  </si>
  <si>
    <t>00282413</t>
  </si>
  <si>
    <t>00283111</t>
  </si>
  <si>
    <t>00283121</t>
  </si>
  <si>
    <t>00283131</t>
  </si>
  <si>
    <t>00283211</t>
  </si>
  <si>
    <t>00283611</t>
  </si>
  <si>
    <t>00283621</t>
  </si>
  <si>
    <t>00283631</t>
  </si>
  <si>
    <t>00283711</t>
  </si>
  <si>
    <t>00284513</t>
  </si>
  <si>
    <t>00286311</t>
  </si>
  <si>
    <t>00286312</t>
  </si>
  <si>
    <t>00286321</t>
  </si>
  <si>
    <t>00286411</t>
  </si>
  <si>
    <t>00286412</t>
  </si>
  <si>
    <t>00286421</t>
  </si>
  <si>
    <t>00288111</t>
  </si>
  <si>
    <t>00288211</t>
  </si>
  <si>
    <t>00288311</t>
  </si>
  <si>
    <t>00288411</t>
  </si>
  <si>
    <t>00288511</t>
  </si>
  <si>
    <t>00289311</t>
  </si>
  <si>
    <t>00289411</t>
  </si>
  <si>
    <t>00293411</t>
  </si>
  <si>
    <t>00294611</t>
  </si>
  <si>
    <t>00296411</t>
  </si>
  <si>
    <t>00296511</t>
  </si>
  <si>
    <t>00296611</t>
  </si>
  <si>
    <t>00297211</t>
  </si>
  <si>
    <t>00297212</t>
  </si>
  <si>
    <t>00297213</t>
  </si>
  <si>
    <t>00297711</t>
  </si>
  <si>
    <t>00297712</t>
  </si>
  <si>
    <t>00297713</t>
  </si>
  <si>
    <t>00298511</t>
  </si>
  <si>
    <t>00298512</t>
  </si>
  <si>
    <t>00298611</t>
  </si>
  <si>
    <t>00299511</t>
  </si>
  <si>
    <t>00299513</t>
  </si>
  <si>
    <t>00299521</t>
  </si>
  <si>
    <t>00300511</t>
  </si>
  <si>
    <t>00300512</t>
  </si>
  <si>
    <t>00301311</t>
  </si>
  <si>
    <t>00301411</t>
  </si>
  <si>
    <t>00301421</t>
  </si>
  <si>
    <t>00302311</t>
  </si>
  <si>
    <t>00302511</t>
  </si>
  <si>
    <t>00302611</t>
  </si>
  <si>
    <t>00305311</t>
  </si>
  <si>
    <t>00306411</t>
  </si>
  <si>
    <t>00306511</t>
  </si>
  <si>
    <t>00306513</t>
  </si>
  <si>
    <t>00306521</t>
  </si>
  <si>
    <t>00306531</t>
  </si>
  <si>
    <t>00307313</t>
  </si>
  <si>
    <t>00309111</t>
  </si>
  <si>
    <t>00309211</t>
  </si>
  <si>
    <t>00309311</t>
  </si>
  <si>
    <t>00309411</t>
  </si>
  <si>
    <t>00309511</t>
  </si>
  <si>
    <t>00309611</t>
  </si>
  <si>
    <t>00309711</t>
  </si>
  <si>
    <t>00311313</t>
  </si>
  <si>
    <t>00313411</t>
  </si>
  <si>
    <t>00313511</t>
  </si>
  <si>
    <t>00313611</t>
  </si>
  <si>
    <t>00314411</t>
  </si>
  <si>
    <t>00314511</t>
  </si>
  <si>
    <t>00314611</t>
  </si>
  <si>
    <t>00315111</t>
  </si>
  <si>
    <t>00315211</t>
  </si>
  <si>
    <t>00315311</t>
  </si>
  <si>
    <t>00315411</t>
  </si>
  <si>
    <t>00315511</t>
  </si>
  <si>
    <t>00315611</t>
  </si>
  <si>
    <t>00316111</t>
  </si>
  <si>
    <t>00316211</t>
  </si>
  <si>
    <t>00316221</t>
  </si>
  <si>
    <t>00316311</t>
  </si>
  <si>
    <t>00316411</t>
  </si>
  <si>
    <t>00316511</t>
  </si>
  <si>
    <t>00316711</t>
  </si>
  <si>
    <t>00316721</t>
  </si>
  <si>
    <t>00317611</t>
  </si>
  <si>
    <t>00317613</t>
  </si>
  <si>
    <t>00321413</t>
  </si>
  <si>
    <t>00322111</t>
  </si>
  <si>
    <t>00322112</t>
  </si>
  <si>
    <t>00322121</t>
  </si>
  <si>
    <t>00322211</t>
  </si>
  <si>
    <t>00322212</t>
  </si>
  <si>
    <t>00322221</t>
  </si>
  <si>
    <t>00322711</t>
  </si>
  <si>
    <t>00322712</t>
  </si>
  <si>
    <t>00322721</t>
  </si>
  <si>
    <t>00323111</t>
  </si>
  <si>
    <t>00323211</t>
  </si>
  <si>
    <t>00323311</t>
  </si>
  <si>
    <t>00323411</t>
  </si>
  <si>
    <t>00323511</t>
  </si>
  <si>
    <t>00323611</t>
  </si>
  <si>
    <t>00323711</t>
  </si>
  <si>
    <t>00326111</t>
  </si>
  <si>
    <t>00326211</t>
  </si>
  <si>
    <t>00326221</t>
  </si>
  <si>
    <t>00326311</t>
  </si>
  <si>
    <t>00326321</t>
  </si>
  <si>
    <t>00326331</t>
  </si>
  <si>
    <t>00326341</t>
  </si>
  <si>
    <t>00326351</t>
  </si>
  <si>
    <t>00326411</t>
  </si>
  <si>
    <t>00326421</t>
  </si>
  <si>
    <t>00326511</t>
  </si>
  <si>
    <t>00326521</t>
  </si>
  <si>
    <t>00326531</t>
  </si>
  <si>
    <t>00326611</t>
  </si>
  <si>
    <t>00327111</t>
  </si>
  <si>
    <t>00331313</t>
  </si>
  <si>
    <t>00337111</t>
  </si>
  <si>
    <t>00337211</t>
  </si>
  <si>
    <t>00337311</t>
  </si>
  <si>
    <t>00337411</t>
  </si>
  <si>
    <t>00337511</t>
  </si>
  <si>
    <t>00337611</t>
  </si>
  <si>
    <t>00338411</t>
  </si>
  <si>
    <t>00339111</t>
  </si>
  <si>
    <t>00339211</t>
  </si>
  <si>
    <t>00339311</t>
  </si>
  <si>
    <t>00339411</t>
  </si>
  <si>
    <t>00339511</t>
  </si>
  <si>
    <t>00339611</t>
  </si>
  <si>
    <t>00339711</t>
  </si>
  <si>
    <t>00340113</t>
  </si>
  <si>
    <t>00340213</t>
  </si>
  <si>
    <t>00340313</t>
  </si>
  <si>
    <t>00340413</t>
  </si>
  <si>
    <t>00340513</t>
  </si>
  <si>
    <t>00340613</t>
  </si>
  <si>
    <t>00342611</t>
  </si>
  <si>
    <t>00342621</t>
  </si>
  <si>
    <t>00342631</t>
  </si>
  <si>
    <t>00344111</t>
  </si>
  <si>
    <t>00344211</t>
  </si>
  <si>
    <t>00344311</t>
  </si>
  <si>
    <t>00344411</t>
  </si>
  <si>
    <t>00344511</t>
  </si>
  <si>
    <t>00344611</t>
  </si>
  <si>
    <t>00344711</t>
  </si>
  <si>
    <t>00345311</t>
  </si>
  <si>
    <t>00345411</t>
  </si>
  <si>
    <t>00347311</t>
  </si>
  <si>
    <t>00349513</t>
  </si>
  <si>
    <t>00350113</t>
  </si>
  <si>
    <t>00350513</t>
  </si>
  <si>
    <t>00352111</t>
  </si>
  <si>
    <t>00352113</t>
  </si>
  <si>
    <t>00352211</t>
  </si>
  <si>
    <t>00352213</t>
  </si>
  <si>
    <t>00352611</t>
  </si>
  <si>
    <t>00352613</t>
  </si>
  <si>
    <t>00352711</t>
  </si>
  <si>
    <t>00352713</t>
  </si>
  <si>
    <t>00353211</t>
  </si>
  <si>
    <t>00353213</t>
  </si>
  <si>
    <t>00353711</t>
  </si>
  <si>
    <t>00353713</t>
  </si>
  <si>
    <t>00354111</t>
  </si>
  <si>
    <t>00354211</t>
  </si>
  <si>
    <t>00354311</t>
  </si>
  <si>
    <t>00354411</t>
  </si>
  <si>
    <t>00354511</t>
  </si>
  <si>
    <t>00354611</t>
  </si>
  <si>
    <t>00354711</t>
  </si>
  <si>
    <t>00356211</t>
  </si>
  <si>
    <t>00357611</t>
  </si>
  <si>
    <t>00360111</t>
  </si>
  <si>
    <t>00360211</t>
  </si>
  <si>
    <t>00360711</t>
  </si>
  <si>
    <t>00361111</t>
  </si>
  <si>
    <t>00361211</t>
  </si>
  <si>
    <t>00361511</t>
  </si>
  <si>
    <t>00361611</t>
  </si>
  <si>
    <t>00361711</t>
  </si>
  <si>
    <t>00363411</t>
  </si>
  <si>
    <t>00364611</t>
  </si>
  <si>
    <t>00365111</t>
  </si>
  <si>
    <t>00365211</t>
  </si>
  <si>
    <t>00365311</t>
  </si>
  <si>
    <t>00365411</t>
  </si>
  <si>
    <t>00365511</t>
  </si>
  <si>
    <t>00365611</t>
  </si>
  <si>
    <t>00365711</t>
  </si>
  <si>
    <t>00369111</t>
  </si>
  <si>
    <t>00369211</t>
  </si>
  <si>
    <t>00369311</t>
  </si>
  <si>
    <t>00369411</t>
  </si>
  <si>
    <t>00369511</t>
  </si>
  <si>
    <t>00369611</t>
  </si>
  <si>
    <t>00369711</t>
  </si>
  <si>
    <t>00370311</t>
  </si>
  <si>
    <t>00371311</t>
  </si>
  <si>
    <t>00371411</t>
  </si>
  <si>
    <t>00372111</t>
  </si>
  <si>
    <t>00372211</t>
  </si>
  <si>
    <t>00372311</t>
  </si>
  <si>
    <t>00372411</t>
  </si>
  <si>
    <t>00372511</t>
  </si>
  <si>
    <t>00372611</t>
  </si>
  <si>
    <t>00372711</t>
  </si>
  <si>
    <t>00374111</t>
  </si>
  <si>
    <t>00374211</t>
  </si>
  <si>
    <t>00374311</t>
  </si>
  <si>
    <t>00374411</t>
  </si>
  <si>
    <t>00374511</t>
  </si>
  <si>
    <t>00374611</t>
  </si>
  <si>
    <t>00374711</t>
  </si>
  <si>
    <t>00375311</t>
  </si>
  <si>
    <t>00377111</t>
  </si>
  <si>
    <t>00377211</t>
  </si>
  <si>
    <t>00377511</t>
  </si>
  <si>
    <t>00377611</t>
  </si>
  <si>
    <t>00378211</t>
  </si>
  <si>
    <t>00379311</t>
  </si>
  <si>
    <t>00379411</t>
  </si>
  <si>
    <t>00380111</t>
  </si>
  <si>
    <t>00380211</t>
  </si>
  <si>
    <t>00380311</t>
  </si>
  <si>
    <t>00380411</t>
  </si>
  <si>
    <t>00380511</t>
  </si>
  <si>
    <t>00380611</t>
  </si>
  <si>
    <t>00380711</t>
  </si>
  <si>
    <t>00381111</t>
  </si>
  <si>
    <t>00381211</t>
  </si>
  <si>
    <t>00381311</t>
  </si>
  <si>
    <t>00381411</t>
  </si>
  <si>
    <t>00381511</t>
  </si>
  <si>
    <t>00381611</t>
  </si>
  <si>
    <t>00381711</t>
  </si>
  <si>
    <t>00383513</t>
  </si>
  <si>
    <t>00384511</t>
  </si>
  <si>
    <t>00385511</t>
  </si>
  <si>
    <t>00386513</t>
  </si>
  <si>
    <t>00387511</t>
  </si>
  <si>
    <t>00390111</t>
  </si>
  <si>
    <t>00390114</t>
  </si>
  <si>
    <t>00390211</t>
  </si>
  <si>
    <t>00390214</t>
  </si>
  <si>
    <t>00390311</t>
  </si>
  <si>
    <t>00390314</t>
  </si>
  <si>
    <t>00390411</t>
  </si>
  <si>
    <t>00390414</t>
  </si>
  <si>
    <t>00390511</t>
  </si>
  <si>
    <t>00390514</t>
  </si>
  <si>
    <t>00390611</t>
  </si>
  <si>
    <t>00390614</t>
  </si>
  <si>
    <t>00391111</t>
  </si>
  <si>
    <t>00391211</t>
  </si>
  <si>
    <t>00391711</t>
  </si>
  <si>
    <t>00392613</t>
  </si>
  <si>
    <t>00393111</t>
  </si>
  <si>
    <t>00393211</t>
  </si>
  <si>
    <t>00393311</t>
  </si>
  <si>
    <t>00393411</t>
  </si>
  <si>
    <t>00393511</t>
  </si>
  <si>
    <t>00393611</t>
  </si>
  <si>
    <t>00393711</t>
  </si>
  <si>
    <t>00395611</t>
  </si>
  <si>
    <t>00396211</t>
  </si>
  <si>
    <t>00396711</t>
  </si>
  <si>
    <t>00398411</t>
  </si>
  <si>
    <t>00398511</t>
  </si>
  <si>
    <t>00399211</t>
  </si>
  <si>
    <t>00399221</t>
  </si>
  <si>
    <t>00399231</t>
  </si>
  <si>
    <t>00399711</t>
  </si>
  <si>
    <t>00400111</t>
  </si>
  <si>
    <t>00400211</t>
  </si>
  <si>
    <t>00400311</t>
  </si>
  <si>
    <t>00400411</t>
  </si>
  <si>
    <t>00400511</t>
  </si>
  <si>
    <t>00400611</t>
  </si>
  <si>
    <t>00400711</t>
  </si>
  <si>
    <t>00401111</t>
  </si>
  <si>
    <t>00401211</t>
  </si>
  <si>
    <t>00401611</t>
  </si>
  <si>
    <t>00401711</t>
  </si>
  <si>
    <t>00402411</t>
  </si>
  <si>
    <t>00402421</t>
  </si>
  <si>
    <t>00404111</t>
  </si>
  <si>
    <t>00404121</t>
  </si>
  <si>
    <t>00404211</t>
  </si>
  <si>
    <t>00404221</t>
  </si>
  <si>
    <t>00404311</t>
  </si>
  <si>
    <t>00404321</t>
  </si>
  <si>
    <t>00404411</t>
  </si>
  <si>
    <t>00404421</t>
  </si>
  <si>
    <t>00404511</t>
  </si>
  <si>
    <t>00404521</t>
  </si>
  <si>
    <t>00404611</t>
  </si>
  <si>
    <t>00404621</t>
  </si>
  <si>
    <t>00404711</t>
  </si>
  <si>
    <t>00404721</t>
  </si>
  <si>
    <t>00405511</t>
  </si>
  <si>
    <t>00405521</t>
  </si>
  <si>
    <t>00406111</t>
  </si>
  <si>
    <t>00406211</t>
  </si>
  <si>
    <t>00406311</t>
  </si>
  <si>
    <t>00406411</t>
  </si>
  <si>
    <t>00406511</t>
  </si>
  <si>
    <t>00406611</t>
  </si>
  <si>
    <t>00406711</t>
  </si>
  <si>
    <t>00407111</t>
  </si>
  <si>
    <t>00407211</t>
  </si>
  <si>
    <t>00407511</t>
  </si>
  <si>
    <t>00407611</t>
  </si>
  <si>
    <t>00407711</t>
  </si>
  <si>
    <t>00408111</t>
  </si>
  <si>
    <t>00408211</t>
  </si>
  <si>
    <t>00408311</t>
  </si>
  <si>
    <t>00408411</t>
  </si>
  <si>
    <t>00408511</t>
  </si>
  <si>
    <t>00409113</t>
  </si>
  <si>
    <t>00409213</t>
  </si>
  <si>
    <t>00409313</t>
  </si>
  <si>
    <t>00409413</t>
  </si>
  <si>
    <t>00409513</t>
  </si>
  <si>
    <t>00409613</t>
  </si>
  <si>
    <t>00409713</t>
  </si>
  <si>
    <t>00410411</t>
  </si>
  <si>
    <t>00411411</t>
  </si>
  <si>
    <t>00411421</t>
  </si>
  <si>
    <t>00412411</t>
  </si>
  <si>
    <t>00412413</t>
  </si>
  <si>
    <t>00413411</t>
  </si>
  <si>
    <t>00413421</t>
  </si>
  <si>
    <t>00414411</t>
  </si>
  <si>
    <t>00414421</t>
  </si>
  <si>
    <t>00415411</t>
  </si>
  <si>
    <t>00415421</t>
  </si>
  <si>
    <t>00417113</t>
  </si>
  <si>
    <t>00418111</t>
  </si>
  <si>
    <t>00418211</t>
  </si>
  <si>
    <t>00418311</t>
  </si>
  <si>
    <t>00418411</t>
  </si>
  <si>
    <t>00418511</t>
  </si>
  <si>
    <t>00418611</t>
  </si>
  <si>
    <t>00418711</t>
  </si>
  <si>
    <t>00419411</t>
  </si>
  <si>
    <t>00419511</t>
  </si>
  <si>
    <t>00421711</t>
  </si>
  <si>
    <t>00422211</t>
  </si>
  <si>
    <t>00422711</t>
  </si>
  <si>
    <t>00423311</t>
  </si>
  <si>
    <t>00424311</t>
  </si>
  <si>
    <t>00425611</t>
  </si>
  <si>
    <t>00426411</t>
  </si>
  <si>
    <t>00427711</t>
  </si>
  <si>
    <t>00428111</t>
  </si>
  <si>
    <t>00428211</t>
  </si>
  <si>
    <t>00428411</t>
  </si>
  <si>
    <t>00428511</t>
  </si>
  <si>
    <t>00428611</t>
  </si>
  <si>
    <t>00428711</t>
  </si>
  <si>
    <t>00429411</t>
  </si>
  <si>
    <t>00429511</t>
  </si>
  <si>
    <t>00429611</t>
  </si>
  <si>
    <t>00431211</t>
  </si>
  <si>
    <t>00431213</t>
  </si>
  <si>
    <t>00431221</t>
  </si>
  <si>
    <t>00431711</t>
  </si>
  <si>
    <t>00431713</t>
  </si>
  <si>
    <t>00431721</t>
  </si>
  <si>
    <t>00432611</t>
  </si>
  <si>
    <t>00433311</t>
  </si>
  <si>
    <t>00433411</t>
  </si>
  <si>
    <t>00434111</t>
  </si>
  <si>
    <t>00434611</t>
  </si>
  <si>
    <t>00435411</t>
  </si>
  <si>
    <t>00436111</t>
  </si>
  <si>
    <t>00436211</t>
  </si>
  <si>
    <t>00436311</t>
  </si>
  <si>
    <t>00436411</t>
  </si>
  <si>
    <t>00436511</t>
  </si>
  <si>
    <t>00436611</t>
  </si>
  <si>
    <t>00436711</t>
  </si>
  <si>
    <t>00438111</t>
  </si>
  <si>
    <t>00439111</t>
  </si>
  <si>
    <t>00439211</t>
  </si>
  <si>
    <t>00439311</t>
  </si>
  <si>
    <t>00439411</t>
  </si>
  <si>
    <t>00439511</t>
  </si>
  <si>
    <t>00439611</t>
  </si>
  <si>
    <t>00439711</t>
  </si>
  <si>
    <t>00440511</t>
  </si>
  <si>
    <t>00441511</t>
  </si>
  <si>
    <t>00441611</t>
  </si>
  <si>
    <t>00442411</t>
  </si>
  <si>
    <t>00443113</t>
  </si>
  <si>
    <t>00443213</t>
  </si>
  <si>
    <t>00443513</t>
  </si>
  <si>
    <t>00443613</t>
  </si>
  <si>
    <t>00443713</t>
  </si>
  <si>
    <t>00444111</t>
  </si>
  <si>
    <t>00444211</t>
  </si>
  <si>
    <t>00444311</t>
  </si>
  <si>
    <t>00444411</t>
  </si>
  <si>
    <t>00444511</t>
  </si>
  <si>
    <t>00444611</t>
  </si>
  <si>
    <t>00444711</t>
  </si>
  <si>
    <t>00445111</t>
  </si>
  <si>
    <t>00445211</t>
  </si>
  <si>
    <t>00445311</t>
  </si>
  <si>
    <t>00445411</t>
  </si>
  <si>
    <t>00445511</t>
  </si>
  <si>
    <t>00445611</t>
  </si>
  <si>
    <t>00445711</t>
  </si>
  <si>
    <t>00446111</t>
  </si>
  <si>
    <t>00446211</t>
  </si>
  <si>
    <t>00446311</t>
  </si>
  <si>
    <t>00446411</t>
  </si>
  <si>
    <t>00446511</t>
  </si>
  <si>
    <t>00446611</t>
  </si>
  <si>
    <t>00446711</t>
  </si>
  <si>
    <t>00447411</t>
  </si>
  <si>
    <t>00447421</t>
  </si>
  <si>
    <t>00448111</t>
  </si>
  <si>
    <t>00448211</t>
  </si>
  <si>
    <t>00448311</t>
  </si>
  <si>
    <t>00448411</t>
  </si>
  <si>
    <t>00448511</t>
  </si>
  <si>
    <t>00448611</t>
  </si>
  <si>
    <t>00448711</t>
  </si>
  <si>
    <t>00449113</t>
  </si>
  <si>
    <t>00450411</t>
  </si>
  <si>
    <t>00451513</t>
  </si>
  <si>
    <t>00452111</t>
  </si>
  <si>
    <t>00452211</t>
  </si>
  <si>
    <t>00452311</t>
  </si>
  <si>
    <t>00452411</t>
  </si>
  <si>
    <t>00452511</t>
  </si>
  <si>
    <t>00452611</t>
  </si>
  <si>
    <t>00452711</t>
  </si>
  <si>
    <t>00453511</t>
  </si>
  <si>
    <t>00453611</t>
  </si>
  <si>
    <t>00455213</t>
  </si>
  <si>
    <t>00455713</t>
  </si>
  <si>
    <t>00456113</t>
  </si>
  <si>
    <t>00456213</t>
  </si>
  <si>
    <t>00456313</t>
  </si>
  <si>
    <t>00456413</t>
  </si>
  <si>
    <t>00456513</t>
  </si>
  <si>
    <t>00456613</t>
  </si>
  <si>
    <t>00456713</t>
  </si>
  <si>
    <t>00457511</t>
  </si>
  <si>
    <t>00458111</t>
  </si>
  <si>
    <t>00458211</t>
  </si>
  <si>
    <t>00458311</t>
  </si>
  <si>
    <t>00458411</t>
  </si>
  <si>
    <t>00458511</t>
  </si>
  <si>
    <t>00458611</t>
  </si>
  <si>
    <t>00458711</t>
  </si>
  <si>
    <t>00459511</t>
  </si>
  <si>
    <t>00459521</t>
  </si>
  <si>
    <t>00461511</t>
  </si>
  <si>
    <t>00463411</t>
  </si>
  <si>
    <t>00464411</t>
  </si>
  <si>
    <t>00466111</t>
  </si>
  <si>
    <t>00466611</t>
  </si>
  <si>
    <t>00468111</t>
  </si>
  <si>
    <t>00468211</t>
  </si>
  <si>
    <t>00468311</t>
  </si>
  <si>
    <t>00468411</t>
  </si>
  <si>
    <t>00468511</t>
  </si>
  <si>
    <t>00468611</t>
  </si>
  <si>
    <t>00468711</t>
  </si>
  <si>
    <t>00469111</t>
  </si>
  <si>
    <t>00469211</t>
  </si>
  <si>
    <t>00469311</t>
  </si>
  <si>
    <t>00469411</t>
  </si>
  <si>
    <t>00469511</t>
  </si>
  <si>
    <t>00469611</t>
  </si>
  <si>
    <t>00469711</t>
  </si>
  <si>
    <t>00470111</t>
  </si>
  <si>
    <t>00470211</t>
  </si>
  <si>
    <t>00470311</t>
  </si>
  <si>
    <t>00470411</t>
  </si>
  <si>
    <t>00470511</t>
  </si>
  <si>
    <t>00470611</t>
  </si>
  <si>
    <t>00470711</t>
  </si>
  <si>
    <t>00471311</t>
  </si>
  <si>
    <t>00472111</t>
  </si>
  <si>
    <t>00473111</t>
  </si>
  <si>
    <t>00473211</t>
  </si>
  <si>
    <t>00473311</t>
  </si>
  <si>
    <t>00473411</t>
  </si>
  <si>
    <t>00473511</t>
  </si>
  <si>
    <t>00473611</t>
  </si>
  <si>
    <t>00473711</t>
  </si>
  <si>
    <t>00474313</t>
  </si>
  <si>
    <t>00475511</t>
  </si>
  <si>
    <t>00476111</t>
  </si>
  <si>
    <t>00476211</t>
  </si>
  <si>
    <t>00476311</t>
  </si>
  <si>
    <t>00476411</t>
  </si>
  <si>
    <t>00476511</t>
  </si>
  <si>
    <t>00476611</t>
  </si>
  <si>
    <t>00476711</t>
  </si>
  <si>
    <t>00477213</t>
  </si>
  <si>
    <t>00478213</t>
  </si>
  <si>
    <t>00478713</t>
  </si>
  <si>
    <t>00479111</t>
  </si>
  <si>
    <t>00479211</t>
  </si>
  <si>
    <t>00479311</t>
  </si>
  <si>
    <t>00479411</t>
  </si>
  <si>
    <t>00479511</t>
  </si>
  <si>
    <t>00479611</t>
  </si>
  <si>
    <t>00479711</t>
  </si>
  <si>
    <t>00481311</t>
  </si>
  <si>
    <t>00481411</t>
  </si>
  <si>
    <t>00482613</t>
  </si>
  <si>
    <t>00484111</t>
  </si>
  <si>
    <t>00484211</t>
  </si>
  <si>
    <t>00484311</t>
  </si>
  <si>
    <t>00484411</t>
  </si>
  <si>
    <t>00484511</t>
  </si>
  <si>
    <t>00484611</t>
  </si>
  <si>
    <t>00484711</t>
  </si>
  <si>
    <t>00485111</t>
  </si>
  <si>
    <t>00485211</t>
  </si>
  <si>
    <t>00485311</t>
  </si>
  <si>
    <t>00485411</t>
  </si>
  <si>
    <t>00485511</t>
  </si>
  <si>
    <t>00485611</t>
  </si>
  <si>
    <t>00485711</t>
  </si>
  <si>
    <t>00488111</t>
  </si>
  <si>
    <t>00488211</t>
  </si>
  <si>
    <t>00488311</t>
  </si>
  <si>
    <t>00488411</t>
  </si>
  <si>
    <t>00488511</t>
  </si>
  <si>
    <t>00488611</t>
  </si>
  <si>
    <t>00488711</t>
  </si>
  <si>
    <t>00489513</t>
  </si>
  <si>
    <t>00490111</t>
  </si>
  <si>
    <t>00491111</t>
  </si>
  <si>
    <t>00491211</t>
  </si>
  <si>
    <t>00491311</t>
  </si>
  <si>
    <t>00491411</t>
  </si>
  <si>
    <t>00491511</t>
  </si>
  <si>
    <t>00491611</t>
  </si>
  <si>
    <t>00491711</t>
  </si>
  <si>
    <t>00492111</t>
  </si>
  <si>
    <t>00492211</t>
  </si>
  <si>
    <t>00492311</t>
  </si>
  <si>
    <t>00492411</t>
  </si>
  <si>
    <t>00492511</t>
  </si>
  <si>
    <t>00492611</t>
  </si>
  <si>
    <t>00492711</t>
  </si>
  <si>
    <t>00493113</t>
  </si>
  <si>
    <t>00493213</t>
  </si>
  <si>
    <t>00493513</t>
  </si>
  <si>
    <t>00493613</t>
  </si>
  <si>
    <t>00493713</t>
  </si>
  <si>
    <t>00494411</t>
  </si>
  <si>
    <t>00495313</t>
  </si>
  <si>
    <t>00496111</t>
  </si>
  <si>
    <t>00497113</t>
  </si>
  <si>
    <t>00498111</t>
  </si>
  <si>
    <t>00498211</t>
  </si>
  <si>
    <t>00498311</t>
  </si>
  <si>
    <t>00498411</t>
  </si>
  <si>
    <t>00498511</t>
  </si>
  <si>
    <t>00498611</t>
  </si>
  <si>
    <t>00498711</t>
  </si>
  <si>
    <t>00499111</t>
  </si>
  <si>
    <t>00499211</t>
  </si>
  <si>
    <t>00499311</t>
  </si>
  <si>
    <t>00499411</t>
  </si>
  <si>
    <t>00499511</t>
  </si>
  <si>
    <t>00499611</t>
  </si>
  <si>
    <t>00499711</t>
  </si>
  <si>
    <t>00500611</t>
  </si>
  <si>
    <t>00501411</t>
  </si>
  <si>
    <t>00502511</t>
  </si>
  <si>
    <t>00502611</t>
  </si>
  <si>
    <t>00503111</t>
  </si>
  <si>
    <t>00503211</t>
  </si>
  <si>
    <t>00503611</t>
  </si>
  <si>
    <t>00503711</t>
  </si>
  <si>
    <t>00504111</t>
  </si>
  <si>
    <t>00504211</t>
  </si>
  <si>
    <t>00504311</t>
  </si>
  <si>
    <t>00504411</t>
  </si>
  <si>
    <t>00504511</t>
  </si>
  <si>
    <t>00504611</t>
  </si>
  <si>
    <t>00504711</t>
  </si>
  <si>
    <t>00505111</t>
  </si>
  <si>
    <t>00505211</t>
  </si>
  <si>
    <t>00505611</t>
  </si>
  <si>
    <t>00506111</t>
  </si>
  <si>
    <t>00506211</t>
  </si>
  <si>
    <t>00506311</t>
  </si>
  <si>
    <t>00506411</t>
  </si>
  <si>
    <t>00506511</t>
  </si>
  <si>
    <t>00506611</t>
  </si>
  <si>
    <t>00506711</t>
  </si>
  <si>
    <t>00507211</t>
  </si>
  <si>
    <t>00507311</t>
  </si>
  <si>
    <t>00507411</t>
  </si>
  <si>
    <t>00508411</t>
  </si>
  <si>
    <t>00510111</t>
  </si>
  <si>
    <t>00510211</t>
  </si>
  <si>
    <t>00510311</t>
  </si>
  <si>
    <t>00510411</t>
  </si>
  <si>
    <t>00510511</t>
  </si>
  <si>
    <t>00510611</t>
  </si>
  <si>
    <t>00510711</t>
  </si>
  <si>
    <t>00511111</t>
  </si>
  <si>
    <t>00511211</t>
  </si>
  <si>
    <t>00511311</t>
  </si>
  <si>
    <t>00511411</t>
  </si>
  <si>
    <t>00511511</t>
  </si>
  <si>
    <t>00511611</t>
  </si>
  <si>
    <t>00511711</t>
  </si>
  <si>
    <t>00512111</t>
  </si>
  <si>
    <t>00512211</t>
  </si>
  <si>
    <t>00512311</t>
  </si>
  <si>
    <t>00512411</t>
  </si>
  <si>
    <t>00512511</t>
  </si>
  <si>
    <t>00512611</t>
  </si>
  <si>
    <t>00512711</t>
  </si>
  <si>
    <t>00513111</t>
  </si>
  <si>
    <t>00513211</t>
  </si>
  <si>
    <t>00513311</t>
  </si>
  <si>
    <t>00513411</t>
  </si>
  <si>
    <t>00513511</t>
  </si>
  <si>
    <t>00513611</t>
  </si>
  <si>
    <t>00513711</t>
  </si>
  <si>
    <t>00514111</t>
  </si>
  <si>
    <t>00514211</t>
  </si>
  <si>
    <t>00514311</t>
  </si>
  <si>
    <t>00514411</t>
  </si>
  <si>
    <t>00514511</t>
  </si>
  <si>
    <t>00514611</t>
  </si>
  <si>
    <t>00514711</t>
  </si>
  <si>
    <t>00515111</t>
  </si>
  <si>
    <t>00515211</t>
  </si>
  <si>
    <t>00515311</t>
  </si>
  <si>
    <t>00515411</t>
  </si>
  <si>
    <t>00515511</t>
  </si>
  <si>
    <t>00515611</t>
  </si>
  <si>
    <t>00515711</t>
  </si>
  <si>
    <t>00516111</t>
  </si>
  <si>
    <t>00517111</t>
  </si>
  <si>
    <t>00517211</t>
  </si>
  <si>
    <t>00517311</t>
  </si>
  <si>
    <t>00517411</t>
  </si>
  <si>
    <t>00517511</t>
  </si>
  <si>
    <t>00517611</t>
  </si>
  <si>
    <t>00517711</t>
  </si>
  <si>
    <t>00518111</t>
  </si>
  <si>
    <t>00518211</t>
  </si>
  <si>
    <t>00518311</t>
  </si>
  <si>
    <t>00518411</t>
  </si>
  <si>
    <t>00518511</t>
  </si>
  <si>
    <t>00518611</t>
  </si>
  <si>
    <t>00518711</t>
  </si>
  <si>
    <t>00519111</t>
  </si>
  <si>
    <t>00519211</t>
  </si>
  <si>
    <t>00519311</t>
  </si>
  <si>
    <t>00519411</t>
  </si>
  <si>
    <t>00519511</t>
  </si>
  <si>
    <t>00519611</t>
  </si>
  <si>
    <t>00519711</t>
  </si>
  <si>
    <t>00520111</t>
  </si>
  <si>
    <t>00520211</t>
  </si>
  <si>
    <t>00520311</t>
  </si>
  <si>
    <t>00520411</t>
  </si>
  <si>
    <t>00520511</t>
  </si>
  <si>
    <t>00520611</t>
  </si>
  <si>
    <t>00520711</t>
  </si>
  <si>
    <t>00521111</t>
  </si>
  <si>
    <t>00521211</t>
  </si>
  <si>
    <t>00521311</t>
  </si>
  <si>
    <t>00521411</t>
  </si>
  <si>
    <t>00521511</t>
  </si>
  <si>
    <t>00521611</t>
  </si>
  <si>
    <t>00521711</t>
  </si>
  <si>
    <t>00522111</t>
  </si>
  <si>
    <t>00522211</t>
  </si>
  <si>
    <t>00522311</t>
  </si>
  <si>
    <t>00522411</t>
  </si>
  <si>
    <t>00522511</t>
  </si>
  <si>
    <t>00522611</t>
  </si>
  <si>
    <t>00522711</t>
  </si>
  <si>
    <t>00523311</t>
  </si>
  <si>
    <t>00524511</t>
  </si>
  <si>
    <t>00524611</t>
  </si>
  <si>
    <t>00525611</t>
  </si>
  <si>
    <t>00526111</t>
  </si>
  <si>
    <t>00526211</t>
  </si>
  <si>
    <t>00526311</t>
  </si>
  <si>
    <t>00526411</t>
  </si>
  <si>
    <t>00526511</t>
  </si>
  <si>
    <t>00526611</t>
  </si>
  <si>
    <t>00526711</t>
  </si>
  <si>
    <t>00528111</t>
  </si>
  <si>
    <t>00528211</t>
  </si>
  <si>
    <t>00528311</t>
  </si>
  <si>
    <t>00528411</t>
  </si>
  <si>
    <t>00528511</t>
  </si>
  <si>
    <t>00528611</t>
  </si>
  <si>
    <t>00528711</t>
  </si>
  <si>
    <t>00529613</t>
  </si>
  <si>
    <t>00530111</t>
  </si>
  <si>
    <t>00530211</t>
  </si>
  <si>
    <t>00530311</t>
  </si>
  <si>
    <t>00530411</t>
  </si>
  <si>
    <t>00530511</t>
  </si>
  <si>
    <t>00530611</t>
  </si>
  <si>
    <t>00530711</t>
  </si>
  <si>
    <t>00531311</t>
  </si>
  <si>
    <t>00532111</t>
  </si>
  <si>
    <t>00532211</t>
  </si>
  <si>
    <t>00532311</t>
  </si>
  <si>
    <t>00532411</t>
  </si>
  <si>
    <t>00532511</t>
  </si>
  <si>
    <t>00532611</t>
  </si>
  <si>
    <t>00532711</t>
  </si>
  <si>
    <t>00533111</t>
  </si>
  <si>
    <t>00533211</t>
  </si>
  <si>
    <t>00533311</t>
  </si>
  <si>
    <t>00533411</t>
  </si>
  <si>
    <t>00533511</t>
  </si>
  <si>
    <t>00533611</t>
  </si>
  <si>
    <t>00533711</t>
  </si>
  <si>
    <t>00534211</t>
  </si>
  <si>
    <t>00535111</t>
  </si>
  <si>
    <t>00535211</t>
  </si>
  <si>
    <t>00535311</t>
  </si>
  <si>
    <t>00535411</t>
  </si>
  <si>
    <t>00535511</t>
  </si>
  <si>
    <t>00535611</t>
  </si>
  <si>
    <t>00535711</t>
  </si>
  <si>
    <t>00536411</t>
  </si>
  <si>
    <t>00536513</t>
  </si>
  <si>
    <t>00537111</t>
  </si>
  <si>
    <t>00537211</t>
  </si>
  <si>
    <t>00537311</t>
  </si>
  <si>
    <t>00537411</t>
  </si>
  <si>
    <t>00537511</t>
  </si>
  <si>
    <t>00537611</t>
  </si>
  <si>
    <t>00537711</t>
  </si>
  <si>
    <t>00538311</t>
  </si>
  <si>
    <t>00538411</t>
  </si>
  <si>
    <t>00538511</t>
  </si>
  <si>
    <t>00539413</t>
  </si>
  <si>
    <t>00539513</t>
  </si>
  <si>
    <t>00540413</t>
  </si>
  <si>
    <t>00541413</t>
  </si>
  <si>
    <t>00543513</t>
  </si>
  <si>
    <t>00544513</t>
  </si>
  <si>
    <t>00545111</t>
  </si>
  <si>
    <t>00545211</t>
  </si>
  <si>
    <t>00545311</t>
  </si>
  <si>
    <t>00545411</t>
  </si>
  <si>
    <t>00545511</t>
  </si>
  <si>
    <t>00545611</t>
  </si>
  <si>
    <t>00545711</t>
  </si>
  <si>
    <t>00546111</t>
  </si>
  <si>
    <t>00546211</t>
  </si>
  <si>
    <t>00546311</t>
  </si>
  <si>
    <t>00546411</t>
  </si>
  <si>
    <t>00546511</t>
  </si>
  <si>
    <t>00546611</t>
  </si>
  <si>
    <t>00546711</t>
  </si>
  <si>
    <t>00547111</t>
  </si>
  <si>
    <t>00547211</t>
  </si>
  <si>
    <t>00547311</t>
  </si>
  <si>
    <t>00547411</t>
  </si>
  <si>
    <t>00547511</t>
  </si>
  <si>
    <t>00547611</t>
  </si>
  <si>
    <t>00547711</t>
  </si>
  <si>
    <t>00550211</t>
  </si>
  <si>
    <t>00550711</t>
  </si>
  <si>
    <t>00549211</t>
  </si>
  <si>
    <t>00551211</t>
  </si>
  <si>
    <t>00551711</t>
  </si>
  <si>
    <t>00553111</t>
  </si>
  <si>
    <t>00553211</t>
  </si>
  <si>
    <t>00553311</t>
  </si>
  <si>
    <t>00553411</t>
  </si>
  <si>
    <t>00553511</t>
  </si>
  <si>
    <t>00553611</t>
  </si>
  <si>
    <t>00553711</t>
  </si>
  <si>
    <t>00554111</t>
  </si>
  <si>
    <t>00554211</t>
  </si>
  <si>
    <t>00554311</t>
  </si>
  <si>
    <t>00554411</t>
  </si>
  <si>
    <t>00554511</t>
  </si>
  <si>
    <t>00554611</t>
  </si>
  <si>
    <t>00554711</t>
  </si>
  <si>
    <t>00555111</t>
  </si>
  <si>
    <t>00555211</t>
  </si>
  <si>
    <t>00555311</t>
  </si>
  <si>
    <t>00555411</t>
  </si>
  <si>
    <t>00555511</t>
  </si>
  <si>
    <t>00555611</t>
  </si>
  <si>
    <t>00555711</t>
  </si>
  <si>
    <t>00556511</t>
  </si>
  <si>
    <t>00557611</t>
  </si>
  <si>
    <t>00558111</t>
  </si>
  <si>
    <t>00558211</t>
  </si>
  <si>
    <t>00558311</t>
  </si>
  <si>
    <t>00558411</t>
  </si>
  <si>
    <t>00558511</t>
  </si>
  <si>
    <t>00558611</t>
  </si>
  <si>
    <t>00558711</t>
  </si>
  <si>
    <t>00559111</t>
  </si>
  <si>
    <t>00559211</t>
  </si>
  <si>
    <t>00559311</t>
  </si>
  <si>
    <t>00559411</t>
  </si>
  <si>
    <t>00559511</t>
  </si>
  <si>
    <t>00559611</t>
  </si>
  <si>
    <t>00559711</t>
  </si>
  <si>
    <t>00560111</t>
  </si>
  <si>
    <t>00560211</t>
  </si>
  <si>
    <t>00560711</t>
  </si>
  <si>
    <t>00561111</t>
  </si>
  <si>
    <t>00561211</t>
  </si>
  <si>
    <t>00561311</t>
  </si>
  <si>
    <t>00561411</t>
  </si>
  <si>
    <t>00561511</t>
  </si>
  <si>
    <t>00561611</t>
  </si>
  <si>
    <t>00561711</t>
  </si>
  <si>
    <t>00562411</t>
  </si>
  <si>
    <t>00563111</t>
  </si>
  <si>
    <t>00563611</t>
  </si>
  <si>
    <t>00564111</t>
  </si>
  <si>
    <t>00564211</t>
  </si>
  <si>
    <t>00564311</t>
  </si>
  <si>
    <t>00564411</t>
  </si>
  <si>
    <t>00564511</t>
  </si>
  <si>
    <t>00564611</t>
  </si>
  <si>
    <t>00564711</t>
  </si>
  <si>
    <t>00565111</t>
  </si>
  <si>
    <t>00565211</t>
  </si>
  <si>
    <t>00565311</t>
  </si>
  <si>
    <t>00565411</t>
  </si>
  <si>
    <t>00565511</t>
  </si>
  <si>
    <t>00565611</t>
  </si>
  <si>
    <t>00565711</t>
  </si>
  <si>
    <t>00566711</t>
  </si>
  <si>
    <t>00567611</t>
  </si>
  <si>
    <t>00568111</t>
  </si>
  <si>
    <t>00568611</t>
  </si>
  <si>
    <t>00569111</t>
  </si>
  <si>
    <t>00569211</t>
  </si>
  <si>
    <t>00569311</t>
  </si>
  <si>
    <t>00569411</t>
  </si>
  <si>
    <t>00569511</t>
  </si>
  <si>
    <t>00569611</t>
  </si>
  <si>
    <t>00569711</t>
  </si>
  <si>
    <t>00570111</t>
  </si>
  <si>
    <t>00570211</t>
  </si>
  <si>
    <t>00570311</t>
  </si>
  <si>
    <t>00570411</t>
  </si>
  <si>
    <t>00570511</t>
  </si>
  <si>
    <t>00570611</t>
  </si>
  <si>
    <t>00570711</t>
  </si>
  <si>
    <t>00572711</t>
  </si>
  <si>
    <t>00573111</t>
  </si>
  <si>
    <t>00573211</t>
  </si>
  <si>
    <t>00573311</t>
  </si>
  <si>
    <t>00573411</t>
  </si>
  <si>
    <t>00573511</t>
  </si>
  <si>
    <t>00573611</t>
  </si>
  <si>
    <t>00573711</t>
  </si>
  <si>
    <t>00574311</t>
  </si>
  <si>
    <t>00575111</t>
  </si>
  <si>
    <t>00575211</t>
  </si>
  <si>
    <t>00575311</t>
  </si>
  <si>
    <t>00575411</t>
  </si>
  <si>
    <t>00575511</t>
  </si>
  <si>
    <t>00575611</t>
  </si>
  <si>
    <t>00575711</t>
  </si>
  <si>
    <r>
      <t>廠編</t>
    </r>
    <r>
      <rPr>
        <b/>
        <sz val="12"/>
        <color indexed="10"/>
        <rFont val="新細明體"/>
        <family val="1"/>
        <charset val="136"/>
      </rPr>
      <t>(8碼)</t>
    </r>
    <phoneticPr fontId="21" type="noConversion"/>
  </si>
  <si>
    <t>基本資料</t>
    <phoneticPr fontId="21" type="noConversion"/>
  </si>
  <si>
    <r>
      <t>※銷售稅別記得登打，應稅打"1"，</t>
    </r>
    <r>
      <rPr>
        <b/>
        <sz val="12"/>
        <color indexed="10"/>
        <rFont val="新細明體"/>
        <family val="1"/>
        <charset val="136"/>
      </rPr>
      <t>免稅打"0"</t>
    </r>
    <r>
      <rPr>
        <b/>
        <sz val="12"/>
        <rFont val="新細明體"/>
        <family val="1"/>
        <charset val="136"/>
      </rPr>
      <t>，如同一門市同時有應稅及免稅商品需分開登打，以免影響寄單總表數字。</t>
    </r>
    <phoneticPr fontId="21" type="noConversion"/>
  </si>
  <si>
    <t>月結</t>
    <phoneticPr fontId="21" type="noConversion"/>
  </si>
  <si>
    <t>下貨結</t>
    <phoneticPr fontId="21" type="noConversion"/>
  </si>
  <si>
    <t>結算方式
(請填v)</t>
    <phoneticPr fontId="21" type="noConversion"/>
  </si>
  <si>
    <t>廠商名稱：</t>
  </si>
  <si>
    <t>廠商編號：</t>
  </si>
  <si>
    <t>結算
方式</t>
    <phoneticPr fontId="21" type="noConversion"/>
  </si>
  <si>
    <t>店名</t>
  </si>
  <si>
    <t>廠商附號：</t>
    <phoneticPr fontId="21" type="noConversion"/>
  </si>
  <si>
    <t>寄單日期：每月1~5日前。</t>
    <phoneticPr fontId="21" type="noConversion"/>
  </si>
  <si>
    <t>台南鹽行-彥北</t>
    <phoneticPr fontId="21" type="noConversion"/>
  </si>
  <si>
    <t>金華二-順北</t>
    <phoneticPr fontId="21" type="noConversion"/>
  </si>
  <si>
    <t>新市-華北</t>
    <phoneticPr fontId="21" type="noConversion"/>
  </si>
  <si>
    <t>台南仁和-悠北</t>
    <phoneticPr fontId="21" type="noConversion"/>
  </si>
  <si>
    <t>新營復興-盈北</t>
    <phoneticPr fontId="21" type="noConversion"/>
  </si>
  <si>
    <t>新歸仁-欣北</t>
    <phoneticPr fontId="21" type="noConversion"/>
  </si>
  <si>
    <t>新崇明-建北</t>
    <phoneticPr fontId="21" type="noConversion"/>
  </si>
  <si>
    <t>稅金</t>
    <phoneticPr fontId="21" type="noConversion"/>
  </si>
  <si>
    <t>尚騰食品行</t>
  </si>
  <si>
    <t>屏東</t>
  </si>
  <si>
    <t>高雄</t>
  </si>
  <si>
    <t>台南管顧</t>
  </si>
  <si>
    <t>台北、台北市</t>
  </si>
  <si>
    <t>桃竹苗</t>
  </si>
  <si>
    <t>中彰投</t>
  </si>
  <si>
    <t>雲嘉</t>
  </si>
  <si>
    <t>台南</t>
  </si>
  <si>
    <t>附號</t>
    <phoneticPr fontId="21" type="noConversion"/>
  </si>
  <si>
    <t>小北實業-桃竹苗</t>
  </si>
  <si>
    <t>小北實業-台南</t>
  </si>
  <si>
    <t>小北實業-台北、台北市</t>
  </si>
  <si>
    <t>小北實業-高雄</t>
  </si>
  <si>
    <t>小北實業-中彰投</t>
  </si>
  <si>
    <t>小北實業-屏東</t>
  </si>
  <si>
    <t>小北實業-雲嘉</t>
    <phoneticPr fontId="21" type="noConversion"/>
  </si>
  <si>
    <t>一、工作表【發票明細】輸入步驟：</t>
    <phoneticPr fontId="21" type="noConversion"/>
  </si>
  <si>
    <r>
      <t>1.</t>
    </r>
    <r>
      <rPr>
        <b/>
        <sz val="12"/>
        <color indexed="10"/>
        <rFont val="新細明體"/>
        <family val="1"/>
        <charset val="136"/>
      </rPr>
      <t>『關貿開立發票起訖日期』</t>
    </r>
    <r>
      <rPr>
        <sz val="12"/>
        <rFont val="新細明體"/>
        <family val="1"/>
        <charset val="136"/>
      </rPr>
      <t xml:space="preserve">--&gt; </t>
    </r>
    <r>
      <rPr>
        <sz val="12"/>
        <rFont val="新細明體"/>
        <family val="1"/>
        <charset val="136"/>
      </rPr>
      <t>輸入此次寄單關貿上所開立發票的起迄日期。</t>
    </r>
    <phoneticPr fontId="21" type="noConversion"/>
  </si>
  <si>
    <r>
      <t>2.</t>
    </r>
    <r>
      <rPr>
        <b/>
        <sz val="12"/>
        <color indexed="10"/>
        <rFont val="新細明體"/>
        <family val="1"/>
        <charset val="136"/>
      </rPr>
      <t>『結算方式』</t>
    </r>
    <r>
      <rPr>
        <sz val="12"/>
        <rFont val="新細明體"/>
        <family val="1"/>
        <charset val="136"/>
      </rPr>
      <t xml:space="preserve">--&gt;勾選 </t>
    </r>
    <r>
      <rPr>
        <b/>
        <sz val="12"/>
        <rFont val="新細明體"/>
        <family val="1"/>
        <charset val="136"/>
      </rPr>
      <t>下貨結</t>
    </r>
    <r>
      <rPr>
        <sz val="12"/>
        <rFont val="新細明體"/>
        <family val="1"/>
        <charset val="136"/>
      </rPr>
      <t xml:space="preserve"> 或 </t>
    </r>
    <r>
      <rPr>
        <b/>
        <sz val="12"/>
        <rFont val="新細明體"/>
        <family val="1"/>
        <charset val="136"/>
      </rPr>
      <t>月結</t>
    </r>
    <phoneticPr fontId="21" type="noConversion"/>
  </si>
  <si>
    <r>
      <t>3.</t>
    </r>
    <r>
      <rPr>
        <b/>
        <sz val="12"/>
        <color indexed="10"/>
        <rFont val="新細明體"/>
        <family val="1"/>
        <charset val="136"/>
      </rPr>
      <t>『店』</t>
    </r>
    <r>
      <rPr>
        <sz val="12"/>
        <rFont val="新細明體"/>
        <family val="1"/>
        <charset val="136"/>
      </rPr>
      <t>--&gt; 輸入門市的店別編號。（請參照【資料表】）</t>
    </r>
    <phoneticPr fontId="21" type="noConversion"/>
  </si>
  <si>
    <r>
      <t>4.</t>
    </r>
    <r>
      <rPr>
        <b/>
        <sz val="12"/>
        <color indexed="10"/>
        <rFont val="新細明體"/>
        <family val="1"/>
        <charset val="136"/>
      </rPr>
      <t>『廠編(8碼)』</t>
    </r>
    <r>
      <rPr>
        <sz val="12"/>
        <rFont val="新細明體"/>
        <family val="1"/>
        <charset val="136"/>
      </rPr>
      <t xml:space="preserve">--&gt; 輸入廠商 </t>
    </r>
    <r>
      <rPr>
        <b/>
        <sz val="12"/>
        <color indexed="10"/>
        <rFont val="新細明體"/>
        <family val="1"/>
        <charset val="136"/>
      </rPr>
      <t xml:space="preserve">8碼 </t>
    </r>
    <r>
      <rPr>
        <sz val="12"/>
        <rFont val="新細明體"/>
        <family val="1"/>
        <charset val="136"/>
      </rPr>
      <t>的廠編。（請參照【資料表】）</t>
    </r>
    <phoneticPr fontId="21" type="noConversion"/>
  </si>
  <si>
    <r>
      <t>5.</t>
    </r>
    <r>
      <rPr>
        <b/>
        <sz val="12"/>
        <color indexed="10"/>
        <rFont val="新細明體"/>
        <family val="1"/>
        <charset val="136"/>
      </rPr>
      <t>『銷售額(未稅)』</t>
    </r>
    <r>
      <rPr>
        <sz val="12"/>
        <rFont val="新細明體"/>
        <family val="1"/>
        <charset val="136"/>
      </rPr>
      <t xml:space="preserve">--&gt; </t>
    </r>
    <r>
      <rPr>
        <sz val="12"/>
        <rFont val="新細明體"/>
        <family val="1"/>
        <charset val="136"/>
      </rPr>
      <t>輸入該門市全部發票</t>
    </r>
    <r>
      <rPr>
        <b/>
        <sz val="12"/>
        <color indexed="10"/>
        <rFont val="新細明體"/>
        <family val="1"/>
        <charset val="136"/>
      </rPr>
      <t>未稅</t>
    </r>
    <r>
      <rPr>
        <sz val="12"/>
        <rFont val="新細明體"/>
        <family val="1"/>
        <charset val="136"/>
      </rPr>
      <t>合計。（寄單總表會根據</t>
    </r>
    <r>
      <rPr>
        <b/>
        <sz val="12"/>
        <color indexed="10"/>
        <rFont val="新細明體"/>
        <family val="1"/>
        <charset val="136"/>
      </rPr>
      <t>稅別</t>
    </r>
    <r>
      <rPr>
        <sz val="12"/>
        <rFont val="新細明體"/>
        <family val="1"/>
        <charset val="136"/>
      </rPr>
      <t>自動帶公式顯示含稅總計）</t>
    </r>
    <phoneticPr fontId="21" type="noConversion"/>
  </si>
  <si>
    <r>
      <t>6.</t>
    </r>
    <r>
      <rPr>
        <b/>
        <sz val="12"/>
        <color indexed="10"/>
        <rFont val="新細明體"/>
        <family val="1"/>
        <charset val="136"/>
      </rPr>
      <t>『稅別』</t>
    </r>
    <r>
      <rPr>
        <sz val="12"/>
        <rFont val="新細明體"/>
        <family val="1"/>
        <charset val="136"/>
      </rPr>
      <t xml:space="preserve">--&gt; </t>
    </r>
    <r>
      <rPr>
        <sz val="12"/>
        <rFont val="新細明體"/>
        <family val="1"/>
        <charset val="136"/>
      </rPr>
      <t>應稅打</t>
    </r>
    <r>
      <rPr>
        <sz val="12"/>
        <rFont val="新細明體"/>
        <family val="1"/>
        <charset val="136"/>
      </rPr>
      <t>"1"</t>
    </r>
    <r>
      <rPr>
        <sz val="12"/>
        <rFont val="新細明體"/>
        <family val="1"/>
        <charset val="136"/>
      </rPr>
      <t>，</t>
    </r>
    <r>
      <rPr>
        <b/>
        <sz val="12"/>
        <color indexed="10"/>
        <rFont val="新細明體"/>
        <family val="1"/>
        <charset val="136"/>
      </rPr>
      <t>免稅打"0"</t>
    </r>
    <r>
      <rPr>
        <sz val="12"/>
        <rFont val="新細明體"/>
        <family val="1"/>
        <charset val="136"/>
      </rPr>
      <t>，如同一門市同時有應稅及免稅商品需分開登打，以免影響寄單總表數字。</t>
    </r>
    <phoneticPr fontId="21" type="noConversion"/>
  </si>
  <si>
    <t>例：</t>
    <phoneticPr fontId="21" type="noConversion"/>
  </si>
  <si>
    <t>二、檔案存檔方式：</t>
    <phoneticPr fontId="21" type="noConversion"/>
  </si>
  <si>
    <r>
      <t>存檔時：檔案</t>
    </r>
    <r>
      <rPr>
        <sz val="12"/>
        <rFont val="新細明體"/>
        <family val="1"/>
        <charset val="136"/>
      </rPr>
      <t xml:space="preserve"> </t>
    </r>
    <r>
      <rPr>
        <sz val="12"/>
        <rFont val="新細明體"/>
        <family val="1"/>
        <charset val="136"/>
      </rPr>
      <t>→「另存新檔」→</t>
    </r>
    <r>
      <rPr>
        <sz val="12"/>
        <rFont val="新細明體"/>
        <family val="1"/>
        <charset val="136"/>
      </rPr>
      <t xml:space="preserve"> </t>
    </r>
    <r>
      <rPr>
        <b/>
        <sz val="12"/>
        <rFont val="新細明體"/>
        <family val="1"/>
        <charset val="136"/>
      </rPr>
      <t>檔案名稱「寄單總表－廠編」</t>
    </r>
    <r>
      <rPr>
        <sz val="12"/>
        <rFont val="新細明體"/>
        <family val="1"/>
        <charset val="136"/>
      </rPr>
      <t>。</t>
    </r>
    <phoneticPr fontId="21" type="noConversion"/>
  </si>
  <si>
    <t>例：001的廠商，將檔名另存新檔為「寄單總表－001」</t>
    <phoneticPr fontId="21" type="noConversion"/>
  </si>
  <si>
    <t>1、</t>
    <phoneticPr fontId="21" type="noConversion"/>
  </si>
  <si>
    <t>關貿開立發票起迄日期--------------&gt;</t>
    <phoneticPr fontId="21" type="noConversion"/>
  </si>
  <si>
    <t>～</t>
    <phoneticPr fontId="21" type="noConversion"/>
  </si>
  <si>
    <t>寄單前請將發票的電子檔 mail 至 以下信箱：
(1)稅務組：tnf@showba.tw  (2)帳務一組/二組信箱：tna@showba.tw/tna2@showba.tw</t>
    <phoneticPr fontId="21" type="noConversion"/>
  </si>
  <si>
    <r>
      <t>寄單檢附資料（截止日前，檢附資料不完整，以『</t>
    </r>
    <r>
      <rPr>
        <b/>
        <sz val="9"/>
        <color indexed="10"/>
        <rFont val="新細明體"/>
        <family val="1"/>
        <charset val="136"/>
      </rPr>
      <t>延遲寄單</t>
    </r>
    <r>
      <rPr>
        <b/>
        <sz val="9"/>
        <color indexed="8"/>
        <rFont val="新細明體"/>
        <family val="1"/>
        <charset val="136"/>
      </rPr>
      <t>』處理）：</t>
    </r>
    <phoneticPr fontId="21" type="noConversion"/>
  </si>
  <si>
    <r>
      <t>(1)『電子發票』：</t>
    </r>
    <r>
      <rPr>
        <b/>
        <sz val="9"/>
        <color indexed="10"/>
        <rFont val="新細明體"/>
        <family val="1"/>
        <charset val="136"/>
      </rPr>
      <t>開立【</t>
    </r>
    <r>
      <rPr>
        <b/>
        <sz val="9"/>
        <color indexed="10"/>
        <rFont val="微軟正黑體"/>
        <family val="2"/>
        <charset val="136"/>
      </rPr>
      <t>當月</t>
    </r>
    <r>
      <rPr>
        <b/>
        <sz val="9"/>
        <color indexed="10"/>
        <rFont val="新細明體"/>
        <family val="1"/>
        <charset val="136"/>
      </rPr>
      <t>】發票並完成簽章</t>
    </r>
    <r>
      <rPr>
        <b/>
        <sz val="9"/>
        <color indexed="8"/>
        <rFont val="新細明體"/>
        <family val="1"/>
        <charset val="136"/>
      </rPr>
      <t>。</t>
    </r>
    <phoneticPr fontId="21" type="noConversion"/>
  </si>
  <si>
    <r>
      <t>(2)『寄單總表Excel檔』：</t>
    </r>
    <r>
      <rPr>
        <b/>
        <sz val="9"/>
        <color indexed="10"/>
        <rFont val="新細明體"/>
        <family val="1"/>
        <charset val="136"/>
      </rPr>
      <t>5日前</t>
    </r>
    <r>
      <rPr>
        <b/>
        <sz val="9"/>
        <color indexed="8"/>
        <rFont val="新細明體"/>
        <family val="1"/>
        <charset val="136"/>
      </rPr>
      <t xml:space="preserve"> mail至小北百貨 稅務組 及 帳務一組、二組 信箱。 </t>
    </r>
    <phoneticPr fontId="21" type="noConversion"/>
  </si>
  <si>
    <t>MAIL
日期</t>
    <phoneticPr fontId="21" type="noConversion"/>
  </si>
  <si>
    <t>填寫欄位↓</t>
    <phoneticPr fontId="21" type="noConversion"/>
  </si>
  <si>
    <r>
      <t>（請務必填寫廠商名稱、編號、</t>
    </r>
    <r>
      <rPr>
        <b/>
        <sz val="12"/>
        <color indexed="10"/>
        <rFont val="新細明體"/>
        <family val="1"/>
        <charset val="136"/>
      </rPr>
      <t>附號</t>
    </r>
    <r>
      <rPr>
        <b/>
        <sz val="12"/>
        <rFont val="新細明體"/>
        <family val="1"/>
        <charset val="136"/>
      </rPr>
      <t>）</t>
    </r>
    <phoneticPr fontId="21" type="noConversion"/>
  </si>
  <si>
    <t>關貿廠商</t>
    <phoneticPr fontId="21" type="noConversion"/>
  </si>
  <si>
    <t>三、寄單時依序附上：</t>
  </si>
  <si>
    <t>寄單前請將發票的電子檔 mail 至 以下信箱：</t>
    <phoneticPr fontId="21" type="noConversion"/>
  </si>
  <si>
    <t>(1) 稅務組：tnf@showba.tw</t>
    <phoneticPr fontId="21" type="noConversion"/>
  </si>
  <si>
    <t>(2) 帳務一組 / 二組信箱：tna@showba.tw / tna2@showba.tw</t>
    <phoneticPr fontId="21" type="noConversion"/>
  </si>
  <si>
    <t>(3) 例：001的廠商，寄mail時主旨請輸入「寄單總表-001」</t>
    <phoneticPr fontId="21" type="noConversion"/>
  </si>
  <si>
    <t>永華二</t>
  </si>
  <si>
    <t>九如二</t>
  </si>
  <si>
    <t>南投</t>
  </si>
  <si>
    <t>苗栗縣府</t>
  </si>
  <si>
    <t>陞豪</t>
  </si>
  <si>
    <t>桃園三民</t>
  </si>
  <si>
    <t>中和安平</t>
  </si>
  <si>
    <t>市府</t>
  </si>
  <si>
    <t>豪北</t>
  </si>
  <si>
    <t>汐止</t>
  </si>
  <si>
    <t>豐瑋</t>
  </si>
  <si>
    <t>大德</t>
  </si>
  <si>
    <t>寶亮</t>
  </si>
  <si>
    <t>林園</t>
  </si>
  <si>
    <t>寶合</t>
  </si>
  <si>
    <t>泰山仁愛</t>
  </si>
  <si>
    <t>豐誠</t>
  </si>
  <si>
    <t>斗南</t>
  </si>
  <si>
    <t>鈺邦</t>
  </si>
  <si>
    <t>鳥松</t>
  </si>
  <si>
    <t>寶喜</t>
  </si>
  <si>
    <t>華夏</t>
  </si>
  <si>
    <t>寶品</t>
  </si>
  <si>
    <t>新化</t>
  </si>
  <si>
    <t>岳北</t>
  </si>
  <si>
    <t>苗栗中正</t>
  </si>
  <si>
    <t>新陽明</t>
  </si>
  <si>
    <t>寶盈</t>
  </si>
  <si>
    <t>小北實業有限公司桃園永安二分公司</t>
  </si>
  <si>
    <t>新田</t>
  </si>
  <si>
    <t>寶威</t>
  </si>
  <si>
    <t>桃園大業</t>
  </si>
  <si>
    <t>新宏平</t>
  </si>
  <si>
    <t>寶禮</t>
  </si>
  <si>
    <t>高雄中正</t>
  </si>
  <si>
    <t>寶昌</t>
  </si>
  <si>
    <t>蘆竹大新</t>
  </si>
  <si>
    <t>鴻福</t>
  </si>
  <si>
    <t>正勤</t>
  </si>
  <si>
    <t>寶恆</t>
  </si>
  <si>
    <t>桃園永安</t>
  </si>
  <si>
    <t>台南鹽行</t>
  </si>
  <si>
    <t>彥北</t>
  </si>
  <si>
    <t>板橋中正</t>
  </si>
  <si>
    <t>豐威</t>
  </si>
  <si>
    <t>金華二</t>
  </si>
  <si>
    <t>順北</t>
  </si>
  <si>
    <t>土城中央</t>
  </si>
  <si>
    <t>豐邦</t>
  </si>
  <si>
    <t>桃園萬壽</t>
  </si>
  <si>
    <t>鴻泰</t>
  </si>
  <si>
    <t>新莊中港二</t>
  </si>
  <si>
    <t>豐昌</t>
  </si>
  <si>
    <t>大里國光</t>
  </si>
  <si>
    <t>冠理</t>
  </si>
  <si>
    <t>小北實業有限公司新北五股新五分公司</t>
  </si>
  <si>
    <t>新市</t>
  </si>
  <si>
    <t>華北</t>
  </si>
  <si>
    <t>沙鹿北勢東</t>
  </si>
  <si>
    <t>冠悠</t>
  </si>
  <si>
    <t>中壢中原</t>
  </si>
  <si>
    <t>鴻琍</t>
  </si>
  <si>
    <t>鳳甲南華</t>
  </si>
  <si>
    <t>寶賈</t>
  </si>
  <si>
    <t>仁武中華</t>
  </si>
  <si>
    <t>寶采</t>
  </si>
  <si>
    <t>左營富國</t>
  </si>
  <si>
    <t>寶昱</t>
  </si>
  <si>
    <t>新營復興</t>
  </si>
  <si>
    <t>盈北</t>
  </si>
  <si>
    <t>左營新莊</t>
  </si>
  <si>
    <t>寶政</t>
  </si>
  <si>
    <t>新竹西大二</t>
  </si>
  <si>
    <t>沅晞</t>
  </si>
  <si>
    <t>屏東自由</t>
  </si>
  <si>
    <t>屏悠</t>
  </si>
  <si>
    <t>小北實業有限公司南投埔里信義分公司</t>
  </si>
  <si>
    <t>嘉義民雄</t>
  </si>
  <si>
    <t>嘉崧</t>
  </si>
  <si>
    <t>新裕誠</t>
  </si>
  <si>
    <t>寶岳</t>
  </si>
  <si>
    <t>斗六民生南</t>
  </si>
  <si>
    <t>鈺陞</t>
  </si>
  <si>
    <t>小北實業有限公司屏東東港明德分公司</t>
  </si>
  <si>
    <t>志成嘉義營業所</t>
  </si>
  <si>
    <t>志成台北所</t>
  </si>
  <si>
    <t>志成新竹所</t>
  </si>
  <si>
    <t>志成台中所</t>
  </si>
  <si>
    <t>志成彰化所</t>
  </si>
  <si>
    <t>志成南投所</t>
  </si>
  <si>
    <t>志成嘉義所</t>
  </si>
  <si>
    <t>志成雲林所</t>
  </si>
  <si>
    <t>志成屏東所</t>
  </si>
  <si>
    <t>億東台南辦事處</t>
  </si>
  <si>
    <t>億東台北營業所</t>
  </si>
  <si>
    <t>億東新竹營業所</t>
  </si>
  <si>
    <t>寶利嘉義營業所</t>
  </si>
  <si>
    <t>寶利台中營業所</t>
  </si>
  <si>
    <t>寶利彰化營業所</t>
  </si>
  <si>
    <t>寶利南投營業所</t>
  </si>
  <si>
    <t>寶利雲林營業所</t>
  </si>
  <si>
    <t>寶生屏東營業所</t>
  </si>
  <si>
    <t>聯進中壢營業所</t>
  </si>
  <si>
    <t>聯進新竹營業所</t>
  </si>
  <si>
    <t>聯運台北特販營業所</t>
  </si>
  <si>
    <t>園庄</t>
  </si>
  <si>
    <t>00106121</t>
  </si>
  <si>
    <t>鼎旺</t>
  </si>
  <si>
    <t>鼎岳</t>
  </si>
  <si>
    <t>天仁茶業台南營業處</t>
  </si>
  <si>
    <t>天仁茶業高雄大仁路分公司</t>
  </si>
  <si>
    <t>光泉食品桃園飲品所</t>
  </si>
  <si>
    <t>光泉食品新竹食品所</t>
  </si>
  <si>
    <t>光泉食品彰化飲品所</t>
  </si>
  <si>
    <t>光泉食品雲林乳品所</t>
  </si>
  <si>
    <t>略嚴</t>
  </si>
  <si>
    <t>和康通商桃園所</t>
  </si>
  <si>
    <t>和康通商新竹所</t>
  </si>
  <si>
    <t>和康通商台中所</t>
  </si>
  <si>
    <t>和康通商屏東所</t>
  </si>
  <si>
    <t>光泉食品桃園食品所</t>
  </si>
  <si>
    <t>光泉食品彰化乳品所</t>
  </si>
  <si>
    <t>國郡</t>
  </si>
  <si>
    <t>上越</t>
  </si>
  <si>
    <t>味全桃園鮮乳營業所</t>
  </si>
  <si>
    <t>味全台中鮮乳營業所</t>
  </si>
  <si>
    <t>味全台中第二鮮乳營業所</t>
  </si>
  <si>
    <t>味全彰化鮮乳營業所</t>
  </si>
  <si>
    <t>味全嘉義鮮乳營業所</t>
  </si>
  <si>
    <t>統義屏東所</t>
  </si>
  <si>
    <t>富義桃園營業所</t>
  </si>
  <si>
    <t>富義中壢營業所</t>
  </si>
  <si>
    <t>嘉軒企業社</t>
  </si>
  <si>
    <t>洪海</t>
  </si>
  <si>
    <t>葛瑪蘭</t>
  </si>
  <si>
    <t>弘欣</t>
  </si>
  <si>
    <t>大均興業嘉義分公司</t>
  </si>
  <si>
    <t>伊甸台中</t>
  </si>
  <si>
    <t>景麒五金百貨</t>
  </si>
  <si>
    <t>昆原</t>
  </si>
  <si>
    <t>06386656</t>
  </si>
  <si>
    <t>得利開發</t>
  </si>
  <si>
    <t>盛淵</t>
  </si>
  <si>
    <t>明紘</t>
  </si>
  <si>
    <t>吉祥</t>
  </si>
  <si>
    <t>德智隆</t>
  </si>
  <si>
    <t>毛帥</t>
  </si>
  <si>
    <t>三暉圖書</t>
  </si>
  <si>
    <t>華強</t>
  </si>
  <si>
    <t>茂昌</t>
  </si>
  <si>
    <t>量嶧</t>
  </si>
  <si>
    <t>大振豐</t>
  </si>
  <si>
    <t>洲旺</t>
  </si>
  <si>
    <t>宇百</t>
  </si>
  <si>
    <t>嘉大蛋品</t>
  </si>
  <si>
    <t>唯寵</t>
  </si>
  <si>
    <t>守博</t>
  </si>
  <si>
    <t>元泓</t>
  </si>
  <si>
    <t>碰億馬鈴吉</t>
  </si>
  <si>
    <t>台灣中科</t>
  </si>
  <si>
    <t>安德印刷</t>
  </si>
  <si>
    <t>00576111</t>
  </si>
  <si>
    <t>00576211</t>
  </si>
  <si>
    <t>00576311</t>
  </si>
  <si>
    <t>00576411</t>
  </si>
  <si>
    <t>00576511</t>
  </si>
  <si>
    <t>00576611</t>
  </si>
  <si>
    <t>00576711</t>
  </si>
  <si>
    <t>00577211</t>
  </si>
  <si>
    <t>00577711</t>
  </si>
  <si>
    <t>00581111</t>
  </si>
  <si>
    <t>世雅育樂</t>
  </si>
  <si>
    <t>00581211</t>
  </si>
  <si>
    <t>00581311</t>
  </si>
  <si>
    <t>00581411</t>
  </si>
  <si>
    <t>00581511</t>
  </si>
  <si>
    <t>00581611</t>
  </si>
  <si>
    <t>00581711</t>
  </si>
  <si>
    <t>※使用關貿平台開立電子發票之廠商</t>
    <phoneticPr fontId="21" type="noConversion"/>
  </si>
  <si>
    <t>00571311</t>
    <phoneticPr fontId="21" type="noConversion"/>
  </si>
  <si>
    <t>00571411</t>
    <phoneticPr fontId="21" type="noConversion"/>
  </si>
  <si>
    <t>00582511</t>
    <phoneticPr fontId="21" type="noConversion"/>
  </si>
  <si>
    <t>00582611</t>
    <phoneticPr fontId="21" type="noConversion"/>
  </si>
  <si>
    <t>花東製米</t>
    <phoneticPr fontId="21" type="noConversion"/>
  </si>
  <si>
    <t>松慶食品</t>
    <phoneticPr fontId="21" type="noConversion"/>
  </si>
  <si>
    <t>00583111</t>
    <phoneticPr fontId="21" type="noConversion"/>
  </si>
  <si>
    <t>法喜</t>
  </si>
  <si>
    <t>00583211</t>
    <phoneticPr fontId="21" type="noConversion"/>
  </si>
  <si>
    <t>00583311</t>
    <phoneticPr fontId="21" type="noConversion"/>
  </si>
  <si>
    <t>00583411</t>
    <phoneticPr fontId="21" type="noConversion"/>
  </si>
  <si>
    <t>00583511</t>
    <phoneticPr fontId="21" type="noConversion"/>
  </si>
  <si>
    <t>00583611</t>
    <phoneticPr fontId="21" type="noConversion"/>
  </si>
  <si>
    <t>00583711</t>
    <phoneticPr fontId="21" type="noConversion"/>
  </si>
  <si>
    <t>00026711</t>
    <phoneticPr fontId="21" type="noConversion"/>
  </si>
  <si>
    <t>00525111</t>
    <phoneticPr fontId="21" type="noConversion"/>
  </si>
  <si>
    <t>永道企業</t>
  </si>
  <si>
    <t>南云菸酒</t>
  </si>
  <si>
    <t>泉聯企業</t>
  </si>
  <si>
    <t>00106221</t>
  </si>
  <si>
    <t>00106321</t>
  </si>
  <si>
    <t>00106421</t>
  </si>
  <si>
    <t>00106521</t>
  </si>
  <si>
    <t>00106621</t>
  </si>
  <si>
    <t>00106721</t>
  </si>
  <si>
    <t>00148611</t>
    <phoneticPr fontId="21" type="noConversion"/>
  </si>
  <si>
    <t>00578613</t>
    <phoneticPr fontId="21" type="noConversion"/>
  </si>
  <si>
    <t>00579513</t>
    <phoneticPr fontId="21" type="noConversion"/>
  </si>
  <si>
    <t>00579613</t>
    <phoneticPr fontId="21" type="noConversion"/>
  </si>
  <si>
    <t>00580713</t>
    <phoneticPr fontId="21" type="noConversion"/>
  </si>
  <si>
    <t>00283311</t>
    <phoneticPr fontId="21" type="noConversion"/>
  </si>
  <si>
    <t>00283411</t>
    <phoneticPr fontId="21" type="noConversion"/>
  </si>
  <si>
    <t>00283511</t>
    <phoneticPr fontId="21" type="noConversion"/>
  </si>
  <si>
    <t>久富餘</t>
    <phoneticPr fontId="21" type="noConversion"/>
  </si>
  <si>
    <t>00315521</t>
    <phoneticPr fontId="21" type="noConversion"/>
  </si>
  <si>
    <t>板橋府中</t>
    <phoneticPr fontId="21" type="noConversion"/>
  </si>
  <si>
    <t>小北實業有限公司新北板橋府中分公司</t>
  </si>
  <si>
    <t>00584111</t>
    <phoneticPr fontId="21" type="noConversion"/>
  </si>
  <si>
    <t>松瑞生技</t>
  </si>
  <si>
    <t>00584211</t>
    <phoneticPr fontId="21" type="noConversion"/>
  </si>
  <si>
    <t>00584311</t>
    <phoneticPr fontId="21" type="noConversion"/>
  </si>
  <si>
    <t>00584411</t>
    <phoneticPr fontId="21" type="noConversion"/>
  </si>
  <si>
    <t>00584511</t>
    <phoneticPr fontId="21" type="noConversion"/>
  </si>
  <si>
    <t>00584611</t>
    <phoneticPr fontId="21" type="noConversion"/>
  </si>
  <si>
    <t>00584711</t>
    <phoneticPr fontId="21" type="noConversion"/>
  </si>
  <si>
    <t>00586311</t>
    <phoneticPr fontId="21" type="noConversion"/>
  </si>
  <si>
    <t>田野國際</t>
  </si>
  <si>
    <t>00586411</t>
    <phoneticPr fontId="21" type="noConversion"/>
  </si>
  <si>
    <t>00586511</t>
    <phoneticPr fontId="21" type="noConversion"/>
  </si>
  <si>
    <t>00585211</t>
    <phoneticPr fontId="21" type="noConversion"/>
  </si>
  <si>
    <t>湟昕</t>
    <phoneticPr fontId="21" type="noConversion"/>
  </si>
  <si>
    <t>00585711</t>
    <phoneticPr fontId="21" type="noConversion"/>
  </si>
  <si>
    <t>00588211</t>
    <phoneticPr fontId="21" type="noConversion"/>
  </si>
  <si>
    <t>鑫睿</t>
  </si>
  <si>
    <t>00588711</t>
    <phoneticPr fontId="21" type="noConversion"/>
  </si>
  <si>
    <t>稅務組114/09/15 第51版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</si>
</sst>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_ "/>
    <numFmt numFmtId="178" formatCode="yyyy/mm/dd"/>
    <numFmt numFmtId="179" formatCode="0#######"/>
    <numFmt numFmtId="180" formatCode="#,##0_);[Red]\(#,##0\)"/>
    <numFmt numFmtId="181" formatCode="00000000"/>
    <numFmt numFmtId="182" formatCode="0.00_);[Red]\(0.00\)"/>
    <numFmt numFmtId="183" formatCode="000"/>
    <numFmt numFmtId="184" formatCode="#"/>
  </numFmts>
  <fonts count="76">
    <font>
      <sz val="12"/>
      <name val="新細明體"/>
      <family val="1"/>
      <charset val="136"/>
    </font>
    <font>
      <sz val="10"/>
      <name val="Helv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8"/>
      <name val="新細明體"/>
      <family val="1"/>
      <charset val="136"/>
    </font>
    <font>
      <sz val="8"/>
      <name val="新細明體"/>
      <family val="1"/>
      <charset val="136"/>
    </font>
    <font>
      <b/>
      <sz val="9"/>
      <color indexed="10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4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12"/>
      <name val="Rial"/>
      <family val="2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indexed="8"/>
      <name val="Rial"/>
      <family val="2"/>
    </font>
    <font>
      <sz val="11"/>
      <color indexed="10"/>
      <name val="Wingdings 2"/>
      <family val="1"/>
      <charset val="2"/>
    </font>
    <font>
      <sz val="10"/>
      <color indexed="10"/>
      <name val="細明體"/>
      <family val="3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b/>
      <sz val="20"/>
      <name val="新細明體"/>
      <family val="1"/>
      <charset val="136"/>
    </font>
    <font>
      <b/>
      <sz val="9"/>
      <color indexed="8"/>
      <name val="新細明體"/>
      <family val="1"/>
      <charset val="136"/>
    </font>
    <font>
      <b/>
      <sz val="9"/>
      <color indexed="10"/>
      <name val="微軟正黑體"/>
      <family val="2"/>
      <charset val="136"/>
    </font>
    <font>
      <b/>
      <sz val="12"/>
      <color indexed="81"/>
      <name val="細明體"/>
      <family val="3"/>
      <charset val="136"/>
    </font>
    <font>
      <b/>
      <sz val="12"/>
      <color indexed="8"/>
      <name val="細明體"/>
      <family val="3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1"/>
      <name val="Rial"/>
      <family val="2"/>
    </font>
    <font>
      <b/>
      <sz val="12"/>
      <color rgb="FFFF0000"/>
      <name val="Rial"/>
      <family val="2"/>
    </font>
    <font>
      <sz val="12"/>
      <color rgb="FFFF0000"/>
      <name val="Rial"/>
      <family val="2"/>
    </font>
    <font>
      <sz val="12"/>
      <color theme="1"/>
      <name val="細明體"/>
      <family val="3"/>
      <charset val="136"/>
    </font>
    <font>
      <b/>
      <sz val="20"/>
      <color rgb="FFFF0000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b/>
      <sz val="14"/>
      <color rgb="FFFF0000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ajor"/>
    </font>
    <font>
      <b/>
      <sz val="12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b/>
      <sz val="16"/>
      <color theme="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3" fillId="0" borderId="0">
      <alignment vertical="center"/>
    </xf>
    <xf numFmtId="0" fontId="5" fillId="0" borderId="0"/>
    <xf numFmtId="0" fontId="5" fillId="0" borderId="0">
      <alignment vertical="center"/>
    </xf>
    <xf numFmtId="0" fontId="53" fillId="0" borderId="0">
      <alignment vertical="center"/>
    </xf>
    <xf numFmtId="0" fontId="2" fillId="0" borderId="0"/>
    <xf numFmtId="0" fontId="5" fillId="0" borderId="0"/>
    <xf numFmtId="0" fontId="5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/>
    <xf numFmtId="0" fontId="2" fillId="0" borderId="0"/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425">
    <xf numFmtId="0" fontId="0" fillId="0" borderId="0" xfId="0" applyAlignment="1">
      <alignment vertical="center"/>
    </xf>
    <xf numFmtId="0" fontId="27" fillId="0" borderId="0" xfId="0" applyFont="1" applyFill="1" applyAlignment="1">
      <alignment vertical="center"/>
    </xf>
    <xf numFmtId="0" fontId="5" fillId="0" borderId="0" xfId="26" applyFont="1" applyBorder="1" applyAlignment="1">
      <alignment horizontal="center" vertical="center"/>
    </xf>
    <xf numFmtId="0" fontId="5" fillId="0" borderId="0" xfId="26" applyFont="1" applyAlignment="1">
      <alignment horizontal="center" vertical="center"/>
    </xf>
    <xf numFmtId="0" fontId="5" fillId="0" borderId="0" xfId="26" applyFont="1" applyBorder="1" applyAlignment="1">
      <alignment horizontal="left" vertical="center"/>
    </xf>
    <xf numFmtId="0" fontId="22" fillId="0" borderId="0" xfId="26" applyFont="1" applyBorder="1" applyAlignment="1">
      <alignment horizontal="left" vertical="center"/>
    </xf>
    <xf numFmtId="0" fontId="22" fillId="0" borderId="0" xfId="26" applyFont="1" applyAlignment="1">
      <alignment horizontal="left" vertical="center"/>
    </xf>
    <xf numFmtId="0" fontId="26" fillId="0" borderId="0" xfId="26" applyFont="1" applyBorder="1" applyAlignment="1">
      <alignment vertical="center"/>
    </xf>
    <xf numFmtId="0" fontId="26" fillId="0" borderId="0" xfId="26" applyFont="1" applyAlignment="1">
      <alignment vertical="center"/>
    </xf>
    <xf numFmtId="0" fontId="22" fillId="0" borderId="0" xfId="26" applyFont="1" applyBorder="1" applyAlignment="1">
      <alignment horizontal="center" vertical="center"/>
    </xf>
    <xf numFmtId="0" fontId="25" fillId="0" borderId="0" xfId="0" applyFont="1" applyFill="1"/>
    <xf numFmtId="177" fontId="27" fillId="0" borderId="0" xfId="0" applyNumberFormat="1" applyFont="1" applyFill="1" applyAlignment="1">
      <alignment vertical="center"/>
    </xf>
    <xf numFmtId="0" fontId="5" fillId="0" borderId="0" xfId="27" applyBorder="1" applyAlignment="1">
      <alignment vertical="center"/>
    </xf>
    <xf numFmtId="0" fontId="33" fillId="0" borderId="0" xfId="0" applyFont="1"/>
    <xf numFmtId="0" fontId="2" fillId="0" borderId="0" xfId="0" applyFont="1"/>
    <xf numFmtId="178" fontId="5" fillId="0" borderId="0" xfId="47" applyNumberFormat="1" applyFont="1" applyFill="1" applyBorder="1" applyAlignment="1">
      <alignment horizontal="center" vertical="center"/>
    </xf>
    <xf numFmtId="178" fontId="5" fillId="0" borderId="10" xfId="47" applyNumberFormat="1" applyFont="1" applyFill="1" applyBorder="1" applyAlignment="1">
      <alignment horizontal="center" vertical="center"/>
    </xf>
    <xf numFmtId="177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179" fontId="27" fillId="0" borderId="11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" xfId="26" applyFont="1" applyBorder="1" applyAlignment="1">
      <alignment horizontal="center" vertical="center"/>
    </xf>
    <xf numFmtId="0" fontId="54" fillId="0" borderId="10" xfId="47" applyFont="1" applyBorder="1" applyAlignment="1">
      <alignment horizontal="center" vertical="center"/>
    </xf>
    <xf numFmtId="0" fontId="54" fillId="0" borderId="10" xfId="47" applyFont="1" applyBorder="1" applyAlignment="1">
      <alignment horizontal="center"/>
    </xf>
    <xf numFmtId="0" fontId="55" fillId="0" borderId="0" xfId="26" applyFont="1" applyFill="1" applyBorder="1" applyAlignment="1">
      <alignment horizontal="left" vertical="center"/>
    </xf>
    <xf numFmtId="0" fontId="22" fillId="24" borderId="0" xfId="0" applyFont="1" applyFill="1"/>
    <xf numFmtId="0" fontId="28" fillId="24" borderId="0" xfId="0" applyFont="1" applyFill="1"/>
    <xf numFmtId="0" fontId="5" fillId="0" borderId="0" xfId="26" applyFont="1" applyBorder="1" applyAlignment="1">
      <alignment vertical="center"/>
    </xf>
    <xf numFmtId="0" fontId="5" fillId="0" borderId="0" xfId="26" applyFont="1" applyAlignment="1">
      <alignment vertical="center"/>
    </xf>
    <xf numFmtId="0" fontId="5" fillId="0" borderId="13" xfId="26" applyFont="1" applyBorder="1" applyAlignment="1">
      <alignment vertical="center"/>
    </xf>
    <xf numFmtId="0" fontId="22" fillId="0" borderId="0" xfId="26" applyFont="1" applyAlignment="1">
      <alignment vertical="center"/>
    </xf>
    <xf numFmtId="0" fontId="5" fillId="0" borderId="14" xfId="26" applyFont="1" applyBorder="1" applyAlignment="1">
      <alignment vertical="center"/>
    </xf>
    <xf numFmtId="0" fontId="0" fillId="0" borderId="0" xfId="0" applyFont="1" applyFill="1" applyAlignment="1">
      <alignment vertical="center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0" fontId="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56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0" fontId="56" fillId="0" borderId="10" xfId="0" applyFont="1" applyBorder="1"/>
    <xf numFmtId="0" fontId="0" fillId="0" borderId="10" xfId="0" applyFont="1" applyBorder="1" applyAlignment="1">
      <alignment horizontal="center" vertical="center"/>
    </xf>
    <xf numFmtId="0" fontId="26" fillId="0" borderId="14" xfId="26" applyFont="1" applyFill="1" applyBorder="1" applyAlignment="1">
      <alignment vertical="center" shrinkToFit="1"/>
    </xf>
    <xf numFmtId="0" fontId="26" fillId="0" borderId="0" xfId="26" applyFont="1" applyFill="1" applyBorder="1" applyAlignment="1">
      <alignment vertical="center" shrinkToFit="1"/>
    </xf>
    <xf numFmtId="0" fontId="5" fillId="0" borderId="0" xfId="26" applyFont="1" applyFill="1" applyBorder="1" applyAlignment="1">
      <alignment vertical="center"/>
    </xf>
    <xf numFmtId="176" fontId="5" fillId="0" borderId="0" xfId="26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/>
    <xf numFmtId="179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47" applyFont="1" applyBorder="1"/>
    <xf numFmtId="49" fontId="5" fillId="0" borderId="10" xfId="47" applyNumberFormat="1" applyFont="1" applyBorder="1"/>
    <xf numFmtId="0" fontId="5" fillId="0" borderId="10" xfId="0" applyFont="1" applyBorder="1"/>
    <xf numFmtId="0" fontId="57" fillId="0" borderId="10" xfId="0" applyFont="1" applyBorder="1"/>
    <xf numFmtId="179" fontId="0" fillId="0" borderId="0" xfId="0" applyNumberFormat="1" applyFont="1" applyFill="1" applyBorder="1" applyAlignment="1">
      <alignment horizontal="left" vertical="center" shrinkToFit="1"/>
    </xf>
    <xf numFmtId="0" fontId="54" fillId="0" borderId="10" xfId="0" applyFont="1" applyBorder="1"/>
    <xf numFmtId="179" fontId="54" fillId="0" borderId="10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0" fontId="31" fillId="0" borderId="0" xfId="26" applyFont="1" applyBorder="1" applyAlignment="1">
      <alignment horizontal="center" vertical="center"/>
    </xf>
    <xf numFmtId="0" fontId="58" fillId="0" borderId="0" xfId="26" applyFont="1" applyFill="1" applyBorder="1" applyAlignment="1">
      <alignment horizontal="right" vertical="center"/>
    </xf>
    <xf numFmtId="0" fontId="28" fillId="0" borderId="16" xfId="26" applyFont="1" applyBorder="1" applyAlignment="1">
      <alignment vertical="center" wrapText="1"/>
    </xf>
    <xf numFmtId="0" fontId="22" fillId="0" borderId="16" xfId="26" applyFont="1" applyBorder="1" applyAlignment="1">
      <alignment vertical="center" wrapText="1"/>
    </xf>
    <xf numFmtId="177" fontId="5" fillId="0" borderId="10" xfId="47" applyNumberFormat="1" applyFont="1" applyBorder="1" applyAlignment="1" applyProtection="1">
      <alignment horizontal="center" vertical="center"/>
      <protection locked="0"/>
    </xf>
    <xf numFmtId="177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176" fontId="5" fillId="0" borderId="10" xfId="47" applyNumberFormat="1" applyFont="1" applyBorder="1" applyAlignment="1" applyProtection="1">
      <alignment vertical="center" shrinkToFit="1"/>
      <protection locked="0"/>
    </xf>
    <xf numFmtId="178" fontId="5" fillId="0" borderId="10" xfId="47" applyNumberFormat="1" applyFont="1" applyFill="1" applyBorder="1" applyAlignment="1" applyProtection="1">
      <alignment horizontal="center" vertical="center"/>
      <protection locked="0"/>
    </xf>
    <xf numFmtId="0" fontId="5" fillId="0" borderId="12" xfId="47" applyFont="1" applyBorder="1" applyAlignment="1" applyProtection="1">
      <alignment horizontal="left"/>
      <protection locked="0"/>
    </xf>
    <xf numFmtId="178" fontId="5" fillId="0" borderId="0" xfId="47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left" vertical="center"/>
      <protection locked="0"/>
    </xf>
    <xf numFmtId="0" fontId="56" fillId="0" borderId="12" xfId="0" applyFont="1" applyFill="1" applyBorder="1" applyAlignment="1" applyProtection="1">
      <alignment vertical="center"/>
      <protection locked="0"/>
    </xf>
    <xf numFmtId="0" fontId="27" fillId="0" borderId="10" xfId="0" applyFont="1" applyFill="1" applyBorder="1" applyAlignment="1" applyProtection="1">
      <alignment vertical="center"/>
      <protection locked="0"/>
    </xf>
    <xf numFmtId="0" fontId="27" fillId="0" borderId="12" xfId="47" applyFont="1" applyFill="1" applyBorder="1" applyAlignment="1" applyProtection="1">
      <alignment vertical="center" shrinkToFit="1"/>
      <protection locked="0"/>
    </xf>
    <xf numFmtId="0" fontId="56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</xf>
    <xf numFmtId="179" fontId="27" fillId="0" borderId="0" xfId="0" applyNumberFormat="1" applyFont="1" applyFill="1" applyAlignment="1" applyProtection="1">
      <alignment vertical="center"/>
    </xf>
    <xf numFmtId="0" fontId="53" fillId="0" borderId="1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0" xfId="0" applyFont="1" applyFill="1" applyAlignment="1" applyProtection="1">
      <alignment vertical="center" shrinkToFit="1"/>
    </xf>
    <xf numFmtId="0" fontId="28" fillId="0" borderId="17" xfId="26" applyFont="1" applyBorder="1" applyAlignment="1">
      <alignment horizontal="right" vertical="center" wrapText="1"/>
    </xf>
    <xf numFmtId="0" fontId="53" fillId="0" borderId="10" xfId="21" applyBorder="1">
      <alignment vertical="center"/>
    </xf>
    <xf numFmtId="49" fontId="53" fillId="0" borderId="10" xfId="21" applyNumberForma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6" fontId="5" fillId="24" borderId="10" xfId="26" applyNumberFormat="1" applyFont="1" applyFill="1" applyBorder="1" applyAlignment="1">
      <alignment horizontal="center" vertical="center" shrinkToFit="1"/>
    </xf>
    <xf numFmtId="0" fontId="0" fillId="0" borderId="18" xfId="26" applyFont="1" applyBorder="1" applyAlignment="1">
      <alignment vertical="center" shrinkToFit="1"/>
    </xf>
    <xf numFmtId="0" fontId="5" fillId="0" borderId="19" xfId="26" applyFont="1" applyBorder="1" applyAlignment="1">
      <alignment vertical="center"/>
    </xf>
    <xf numFmtId="0" fontId="5" fillId="0" borderId="20" xfId="26" applyFont="1" applyBorder="1" applyAlignment="1">
      <alignment vertical="center"/>
    </xf>
    <xf numFmtId="0" fontId="22" fillId="0" borderId="17" xfId="26" applyFont="1" applyBorder="1" applyAlignment="1">
      <alignment horizontal="center" vertical="center" wrapText="1"/>
    </xf>
    <xf numFmtId="176" fontId="22" fillId="0" borderId="16" xfId="26" applyNumberFormat="1" applyFont="1" applyBorder="1" applyAlignment="1">
      <alignment horizontal="left" vertical="center" wrapText="1"/>
    </xf>
    <xf numFmtId="0" fontId="22" fillId="0" borderId="16" xfId="26" applyFont="1" applyBorder="1" applyAlignment="1">
      <alignment horizontal="center" vertical="center" wrapText="1"/>
    </xf>
    <xf numFmtId="176" fontId="5" fillId="24" borderId="10" xfId="26" applyNumberFormat="1" applyFont="1" applyFill="1" applyBorder="1" applyAlignment="1" applyProtection="1">
      <alignment horizontal="center" vertical="center" shrinkToFit="1"/>
    </xf>
    <xf numFmtId="176" fontId="5" fillId="24" borderId="11" xfId="26" applyNumberFormat="1" applyFont="1" applyFill="1" applyBorder="1" applyAlignment="1" applyProtection="1">
      <alignment horizontal="center" vertical="center" shrinkToFit="1"/>
    </xf>
    <xf numFmtId="181" fontId="27" fillId="0" borderId="0" xfId="0" applyNumberFormat="1" applyFont="1" applyFill="1" applyAlignment="1" applyProtection="1">
      <alignment vertical="center"/>
    </xf>
    <xf numFmtId="0" fontId="0" fillId="0" borderId="21" xfId="26" applyFont="1" applyBorder="1" applyAlignment="1">
      <alignment horizontal="center" vertical="center" shrinkToFit="1"/>
    </xf>
    <xf numFmtId="0" fontId="0" fillId="0" borderId="0" xfId="26" applyFont="1" applyBorder="1" applyAlignment="1">
      <alignment vertical="center" shrinkToFit="1"/>
    </xf>
    <xf numFmtId="0" fontId="0" fillId="0" borderId="16" xfId="26" applyFont="1" applyBorder="1" applyAlignment="1">
      <alignment vertical="center" shrinkToFit="1"/>
    </xf>
    <xf numFmtId="0" fontId="30" fillId="0" borderId="21" xfId="26" applyFont="1" applyBorder="1" applyAlignment="1">
      <alignment horizontal="center" vertical="center" wrapText="1" shrinkToFit="1"/>
    </xf>
    <xf numFmtId="0" fontId="30" fillId="0" borderId="18" xfId="26" applyFont="1" applyBorder="1" applyAlignment="1">
      <alignment horizontal="center" vertical="center" wrapText="1" shrinkToFit="1"/>
    </xf>
    <xf numFmtId="0" fontId="53" fillId="0" borderId="10" xfId="0" applyFont="1" applyBorder="1"/>
    <xf numFmtId="0" fontId="43" fillId="0" borderId="22" xfId="26" applyFont="1" applyBorder="1" applyAlignment="1">
      <alignment horizontal="center" vertical="center" shrinkToFit="1"/>
    </xf>
    <xf numFmtId="0" fontId="43" fillId="0" borderId="23" xfId="26" applyFont="1" applyBorder="1" applyAlignment="1">
      <alignment horizontal="center" vertical="center" shrinkToFit="1"/>
    </xf>
    <xf numFmtId="176" fontId="5" fillId="0" borderId="24" xfId="26" applyNumberFormat="1" applyFont="1" applyFill="1" applyBorder="1" applyAlignment="1">
      <alignment vertical="center" shrinkToFit="1"/>
    </xf>
    <xf numFmtId="0" fontId="42" fillId="0" borderId="25" xfId="27" applyFont="1" applyBorder="1" applyAlignment="1">
      <alignment horizontal="center" vertical="center" shrinkToFit="1"/>
    </xf>
    <xf numFmtId="0" fontId="41" fillId="0" borderId="25" xfId="27" applyFont="1" applyBorder="1" applyAlignment="1">
      <alignment horizontal="center" vertical="center" wrapText="1"/>
    </xf>
    <xf numFmtId="0" fontId="44" fillId="0" borderId="26" xfId="26" applyFont="1" applyFill="1" applyBorder="1" applyAlignment="1">
      <alignment vertical="center" shrinkToFit="1"/>
    </xf>
    <xf numFmtId="0" fontId="0" fillId="0" borderId="25" xfId="26" applyFont="1" applyFill="1" applyBorder="1" applyAlignment="1">
      <alignment vertical="center" shrinkToFit="1"/>
    </xf>
    <xf numFmtId="176" fontId="5" fillId="25" borderId="27" xfId="26" applyNumberFormat="1" applyFont="1" applyFill="1" applyBorder="1" applyAlignment="1">
      <alignment vertical="center" shrinkToFit="1"/>
    </xf>
    <xf numFmtId="0" fontId="44" fillId="25" borderId="28" xfId="26" applyFont="1" applyFill="1" applyBorder="1" applyAlignment="1">
      <alignment horizontal="center" vertical="center" shrinkToFit="1"/>
    </xf>
    <xf numFmtId="0" fontId="0" fillId="0" borderId="29" xfId="26" applyFont="1" applyFill="1" applyBorder="1" applyAlignment="1">
      <alignment horizontal="center" vertical="center" shrinkToFit="1"/>
    </xf>
    <xf numFmtId="0" fontId="44" fillId="0" borderId="29" xfId="26" applyFont="1" applyFill="1" applyBorder="1" applyAlignment="1">
      <alignment horizontal="center" vertical="center" shrinkToFit="1"/>
    </xf>
    <xf numFmtId="0" fontId="22" fillId="0" borderId="29" xfId="26" applyFont="1" applyFill="1" applyBorder="1" applyAlignment="1">
      <alignment horizontal="center" vertical="center" shrinkToFit="1"/>
    </xf>
    <xf numFmtId="176" fontId="5" fillId="0" borderId="0" xfId="26" applyNumberFormat="1" applyFont="1" applyBorder="1" applyAlignment="1">
      <alignment horizontal="center" vertical="center"/>
    </xf>
    <xf numFmtId="176" fontId="44" fillId="25" borderId="28" xfId="26" applyNumberFormat="1" applyFont="1" applyFill="1" applyBorder="1" applyAlignment="1">
      <alignment horizontal="center" vertical="center" shrinkToFit="1"/>
    </xf>
    <xf numFmtId="180" fontId="5" fillId="0" borderId="24" xfId="26" applyNumberFormat="1" applyFont="1" applyFill="1" applyBorder="1" applyAlignment="1">
      <alignment vertical="center" shrinkToFit="1"/>
    </xf>
    <xf numFmtId="180" fontId="5" fillId="25" borderId="27" xfId="26" applyNumberFormat="1" applyFont="1" applyFill="1" applyBorder="1" applyAlignment="1">
      <alignment vertical="center" shrinkToFit="1"/>
    </xf>
    <xf numFmtId="180" fontId="5" fillId="0" borderId="0" xfId="27" applyNumberFormat="1" applyBorder="1" applyAlignment="1">
      <alignment vertical="center"/>
    </xf>
    <xf numFmtId="180" fontId="43" fillId="0" borderId="23" xfId="26" applyNumberFormat="1" applyFont="1" applyBorder="1" applyAlignment="1">
      <alignment horizontal="center" vertical="center" shrinkToFit="1"/>
    </xf>
    <xf numFmtId="176" fontId="5" fillId="0" borderId="0" xfId="26" applyNumberFormat="1" applyFont="1" applyAlignment="1">
      <alignment horizontal="center" vertical="center"/>
    </xf>
    <xf numFmtId="176" fontId="5" fillId="0" borderId="0" xfId="26" applyNumberFormat="1" applyFont="1" applyAlignment="1">
      <alignment vertical="center"/>
    </xf>
    <xf numFmtId="0" fontId="5" fillId="24" borderId="10" xfId="26" applyFont="1" applyFill="1" applyBorder="1" applyAlignment="1" applyProtection="1">
      <alignment horizontal="center" vertical="center"/>
      <protection locked="0"/>
    </xf>
    <xf numFmtId="0" fontId="5" fillId="24" borderId="11" xfId="26" applyFont="1" applyFill="1" applyBorder="1" applyAlignment="1" applyProtection="1">
      <alignment horizontal="center" vertical="center"/>
      <protection locked="0"/>
    </xf>
    <xf numFmtId="0" fontId="5" fillId="24" borderId="10" xfId="26" applyFont="1" applyFill="1" applyBorder="1" applyAlignment="1" applyProtection="1">
      <alignment horizontal="center" vertical="center" shrinkToFit="1"/>
      <protection locked="0"/>
    </xf>
    <xf numFmtId="0" fontId="5" fillId="24" borderId="30" xfId="26" applyFont="1" applyFill="1" applyBorder="1" applyAlignment="1" applyProtection="1">
      <alignment horizontal="center" vertical="center" shrinkToFit="1"/>
      <protection locked="0"/>
    </xf>
    <xf numFmtId="0" fontId="60" fillId="0" borderId="10" xfId="26" applyFont="1" applyBorder="1" applyAlignment="1" applyProtection="1">
      <alignment horizontal="center" vertical="center" shrinkToFit="1"/>
    </xf>
    <xf numFmtId="0" fontId="54" fillId="0" borderId="10" xfId="26" applyFont="1" applyBorder="1" applyAlignment="1" applyProtection="1">
      <alignment horizontal="center" vertical="center" shrinkToFit="1"/>
    </xf>
    <xf numFmtId="0" fontId="5" fillId="0" borderId="10" xfId="26" applyFont="1" applyBorder="1" applyAlignment="1" applyProtection="1">
      <alignment horizontal="center" vertical="center"/>
    </xf>
    <xf numFmtId="0" fontId="61" fillId="0" borderId="10" xfId="26" applyFont="1" applyBorder="1" applyAlignment="1" applyProtection="1">
      <alignment horizontal="center" vertical="center" shrinkToFit="1"/>
    </xf>
    <xf numFmtId="0" fontId="28" fillId="0" borderId="17" xfId="26" applyFont="1" applyBorder="1" applyAlignment="1" applyProtection="1">
      <alignment horizontal="right" vertical="center" wrapText="1"/>
    </xf>
    <xf numFmtId="0" fontId="22" fillId="0" borderId="17" xfId="26" applyFont="1" applyBorder="1" applyAlignment="1" applyProtection="1">
      <alignment horizontal="center" vertical="center" wrapText="1"/>
    </xf>
    <xf numFmtId="0" fontId="22" fillId="0" borderId="16" xfId="26" applyFont="1" applyBorder="1" applyAlignment="1" applyProtection="1">
      <alignment horizontal="center" vertical="center" wrapText="1"/>
    </xf>
    <xf numFmtId="176" fontId="22" fillId="0" borderId="16" xfId="26" applyNumberFormat="1" applyFont="1" applyBorder="1" applyAlignment="1" applyProtection="1">
      <alignment horizontal="left" vertical="center" wrapText="1"/>
    </xf>
    <xf numFmtId="0" fontId="5" fillId="0" borderId="0" xfId="26" applyFont="1" applyBorder="1" applyAlignment="1" applyProtection="1">
      <alignment vertical="center"/>
    </xf>
    <xf numFmtId="0" fontId="5" fillId="0" borderId="0" xfId="26" applyFont="1" applyAlignment="1" applyProtection="1">
      <alignment horizontal="center" vertical="center"/>
    </xf>
    <xf numFmtId="0" fontId="43" fillId="0" borderId="22" xfId="26" applyFont="1" applyBorder="1" applyAlignment="1" applyProtection="1">
      <alignment horizontal="center" vertical="center" shrinkToFit="1"/>
    </xf>
    <xf numFmtId="0" fontId="43" fillId="0" borderId="23" xfId="26" applyFont="1" applyBorder="1" applyAlignment="1" applyProtection="1">
      <alignment horizontal="center" vertical="center" shrinkToFit="1"/>
    </xf>
    <xf numFmtId="0" fontId="0" fillId="0" borderId="29" xfId="26" applyFont="1" applyFill="1" applyBorder="1" applyAlignment="1" applyProtection="1">
      <alignment horizontal="center" vertical="center" shrinkToFit="1"/>
    </xf>
    <xf numFmtId="180" fontId="5" fillId="0" borderId="24" xfId="26" applyNumberFormat="1" applyFont="1" applyFill="1" applyBorder="1" applyAlignment="1" applyProtection="1">
      <alignment vertical="center" shrinkToFit="1"/>
    </xf>
    <xf numFmtId="0" fontId="22" fillId="0" borderId="29" xfId="26" applyFont="1" applyFill="1" applyBorder="1" applyAlignment="1" applyProtection="1">
      <alignment horizontal="center" vertical="center" shrinkToFit="1"/>
    </xf>
    <xf numFmtId="0" fontId="44" fillId="25" borderId="28" xfId="26" applyFont="1" applyFill="1" applyBorder="1" applyAlignment="1" applyProtection="1">
      <alignment horizontal="center" vertical="center" shrinkToFit="1"/>
    </xf>
    <xf numFmtId="180" fontId="5" fillId="25" borderId="27" xfId="26" applyNumberFormat="1" applyFont="1" applyFill="1" applyBorder="1" applyAlignment="1" applyProtection="1">
      <alignment vertical="center" shrinkToFit="1"/>
    </xf>
    <xf numFmtId="176" fontId="5" fillId="0" borderId="24" xfId="26" applyNumberFormat="1" applyFont="1" applyFill="1" applyBorder="1" applyAlignment="1" applyProtection="1">
      <alignment vertical="center" shrinkToFit="1"/>
    </xf>
    <xf numFmtId="176" fontId="44" fillId="25" borderId="28" xfId="26" applyNumberFormat="1" applyFont="1" applyFill="1" applyBorder="1" applyAlignment="1" applyProtection="1">
      <alignment horizontal="center" vertical="center" shrinkToFit="1"/>
    </xf>
    <xf numFmtId="176" fontId="5" fillId="25" borderId="27" xfId="26" applyNumberFormat="1" applyFont="1" applyFill="1" applyBorder="1" applyAlignment="1" applyProtection="1">
      <alignment vertical="center" shrinkToFit="1"/>
    </xf>
    <xf numFmtId="0" fontId="37" fillId="0" borderId="10" xfId="26" applyFont="1" applyBorder="1" applyAlignment="1" applyProtection="1">
      <alignment horizontal="center" vertical="center" shrinkToFit="1"/>
    </xf>
    <xf numFmtId="0" fontId="37" fillId="0" borderId="30" xfId="26" applyFont="1" applyBorder="1" applyAlignment="1" applyProtection="1">
      <alignment horizontal="center" vertical="center" shrinkToFit="1"/>
    </xf>
    <xf numFmtId="0" fontId="40" fillId="0" borderId="10" xfId="26" applyFont="1" applyBorder="1" applyAlignment="1" applyProtection="1">
      <alignment horizontal="center" vertical="center" shrinkToFit="1"/>
    </xf>
    <xf numFmtId="0" fontId="60" fillId="0" borderId="10" xfId="47" applyFont="1" applyBorder="1" applyAlignment="1" applyProtection="1">
      <alignment horizontal="center" vertical="center" shrinkToFit="1"/>
    </xf>
    <xf numFmtId="0" fontId="60" fillId="0" borderId="30" xfId="26" applyFont="1" applyBorder="1" applyAlignment="1" applyProtection="1">
      <alignment horizontal="center" vertical="center" shrinkToFit="1"/>
    </xf>
    <xf numFmtId="0" fontId="37" fillId="0" borderId="30" xfId="0" applyFont="1" applyBorder="1" applyAlignment="1" applyProtection="1">
      <alignment horizontal="center" shrinkToFit="1"/>
    </xf>
    <xf numFmtId="0" fontId="60" fillId="0" borderId="30" xfId="0" applyFont="1" applyBorder="1" applyAlignment="1" applyProtection="1">
      <alignment horizontal="center" shrinkToFit="1"/>
    </xf>
    <xf numFmtId="0" fontId="62" fillId="0" borderId="30" xfId="0" applyFont="1" applyBorder="1" applyAlignment="1" applyProtection="1">
      <alignment horizontal="center" shrinkToFit="1"/>
    </xf>
    <xf numFmtId="0" fontId="62" fillId="0" borderId="10" xfId="26" applyFont="1" applyBorder="1" applyAlignment="1" applyProtection="1">
      <alignment horizontal="center" vertical="center" shrinkToFit="1"/>
    </xf>
    <xf numFmtId="0" fontId="60" fillId="0" borderId="10" xfId="0" applyFont="1" applyBorder="1" applyAlignment="1" applyProtection="1">
      <alignment horizontal="center" vertical="center" shrinkToFit="1"/>
    </xf>
    <xf numFmtId="0" fontId="63" fillId="0" borderId="30" xfId="0" applyFont="1" applyBorder="1" applyAlignment="1" applyProtection="1">
      <alignment horizontal="center" shrinkToFit="1"/>
    </xf>
    <xf numFmtId="0" fontId="28" fillId="0" borderId="16" xfId="26" applyFont="1" applyBorder="1" applyAlignment="1" applyProtection="1">
      <alignment vertical="center" wrapText="1"/>
    </xf>
    <xf numFmtId="0" fontId="5" fillId="0" borderId="10" xfId="26" applyFont="1" applyBorder="1" applyAlignment="1" applyProtection="1">
      <alignment horizontal="center" vertical="center" shrinkToFit="1"/>
    </xf>
    <xf numFmtId="0" fontId="5" fillId="0" borderId="30" xfId="26" applyFont="1" applyBorder="1" applyAlignment="1" applyProtection="1">
      <alignment horizontal="center" vertical="center" shrinkToFit="1"/>
    </xf>
    <xf numFmtId="180" fontId="5" fillId="0" borderId="31" xfId="26" applyNumberFormat="1" applyFont="1" applyFill="1" applyBorder="1" applyAlignment="1" applyProtection="1">
      <alignment vertical="center" shrinkToFit="1"/>
    </xf>
    <xf numFmtId="176" fontId="5" fillId="0" borderId="31" xfId="26" applyNumberFormat="1" applyFont="1" applyFill="1" applyBorder="1" applyAlignment="1" applyProtection="1">
      <alignment vertical="center" shrinkToFit="1"/>
    </xf>
    <xf numFmtId="0" fontId="35" fillId="0" borderId="10" xfId="47" applyFont="1" applyBorder="1" applyAlignment="1" applyProtection="1">
      <alignment horizontal="center" vertical="center"/>
    </xf>
    <xf numFmtId="0" fontId="5" fillId="0" borderId="30" xfId="26" applyFont="1" applyBorder="1" applyAlignment="1" applyProtection="1">
      <alignment horizontal="center" vertical="center"/>
    </xf>
    <xf numFmtId="0" fontId="34" fillId="0" borderId="10" xfId="26" applyFont="1" applyBorder="1" applyAlignment="1" applyProtection="1">
      <alignment horizontal="center" vertical="center"/>
    </xf>
    <xf numFmtId="0" fontId="34" fillId="0" borderId="10" xfId="26" applyFont="1" applyBorder="1" applyAlignment="1" applyProtection="1">
      <alignment horizontal="center" vertical="center" shrinkToFit="1"/>
    </xf>
    <xf numFmtId="0" fontId="57" fillId="0" borderId="10" xfId="26" applyFont="1" applyBorder="1" applyAlignment="1" applyProtection="1">
      <alignment horizontal="center" vertical="center" shrinkToFit="1"/>
    </xf>
    <xf numFmtId="0" fontId="34" fillId="0" borderId="30" xfId="26" applyFont="1" applyBorder="1" applyAlignment="1" applyProtection="1">
      <alignment horizontal="center" vertical="center" shrinkToFit="1"/>
    </xf>
    <xf numFmtId="0" fontId="54" fillId="0" borderId="10" xfId="26" applyFont="1" applyBorder="1" applyAlignment="1" applyProtection="1">
      <alignment horizontal="center" vertical="center"/>
    </xf>
    <xf numFmtId="0" fontId="34" fillId="0" borderId="30" xfId="26" applyFont="1" applyBorder="1" applyAlignment="1" applyProtection="1">
      <alignment horizontal="center" vertical="center"/>
    </xf>
    <xf numFmtId="0" fontId="5" fillId="0" borderId="0" xfId="26" applyFont="1" applyAlignment="1" applyProtection="1">
      <alignment vertical="center"/>
    </xf>
    <xf numFmtId="0" fontId="0" fillId="0" borderId="0" xfId="0" applyFont="1" applyFill="1" applyAlignment="1">
      <alignment horizontal="center"/>
    </xf>
    <xf numFmtId="0" fontId="64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65" fillId="0" borderId="32" xfId="0" applyFont="1" applyBorder="1" applyAlignment="1">
      <alignment horizontal="center" vertical="center"/>
    </xf>
    <xf numFmtId="0" fontId="46" fillId="0" borderId="22" xfId="26" applyFont="1" applyBorder="1" applyAlignment="1">
      <alignment horizontal="center" vertical="center" shrinkToFit="1"/>
    </xf>
    <xf numFmtId="0" fontId="46" fillId="0" borderId="33" xfId="26" applyFont="1" applyBorder="1" applyAlignment="1">
      <alignment horizontal="center" vertical="center" shrinkToFit="1"/>
    </xf>
    <xf numFmtId="0" fontId="46" fillId="0" borderId="23" xfId="26" applyFont="1" applyBorder="1" applyAlignment="1">
      <alignment horizontal="center" vertical="center" shrinkToFit="1"/>
    </xf>
    <xf numFmtId="0" fontId="45" fillId="0" borderId="29" xfId="26" applyFont="1" applyFill="1" applyBorder="1" applyAlignment="1" applyProtection="1">
      <alignment horizontal="center" vertical="center" shrinkToFit="1"/>
    </xf>
    <xf numFmtId="0" fontId="45" fillId="0" borderId="10" xfId="26" applyFont="1" applyFill="1" applyBorder="1" applyAlignment="1" applyProtection="1">
      <alignment horizontal="center" vertical="center" shrinkToFit="1"/>
    </xf>
    <xf numFmtId="176" fontId="45" fillId="0" borderId="24" xfId="26" applyNumberFormat="1" applyFont="1" applyFill="1" applyBorder="1" applyAlignment="1" applyProtection="1">
      <alignment vertical="center" shrinkToFit="1"/>
    </xf>
    <xf numFmtId="0" fontId="45" fillId="0" borderId="29" xfId="26" applyFont="1" applyFill="1" applyBorder="1" applyAlignment="1">
      <alignment horizontal="center" vertical="center" shrinkToFit="1"/>
    </xf>
    <xf numFmtId="0" fontId="45" fillId="0" borderId="10" xfId="26" applyFont="1" applyFill="1" applyBorder="1" applyAlignment="1">
      <alignment horizontal="center" vertical="center" shrinkToFit="1"/>
    </xf>
    <xf numFmtId="176" fontId="45" fillId="0" borderId="24" xfId="26" applyNumberFormat="1" applyFont="1" applyFill="1" applyBorder="1" applyAlignment="1">
      <alignment vertical="center" shrinkToFit="1"/>
    </xf>
    <xf numFmtId="0" fontId="45" fillId="0" borderId="13" xfId="26" applyFont="1" applyFill="1" applyBorder="1" applyAlignment="1">
      <alignment horizontal="center" vertical="center" shrinkToFit="1"/>
    </xf>
    <xf numFmtId="0" fontId="45" fillId="26" borderId="29" xfId="26" applyFont="1" applyFill="1" applyBorder="1" applyAlignment="1" applyProtection="1">
      <alignment horizontal="center" vertical="center" shrinkToFit="1"/>
    </xf>
    <xf numFmtId="0" fontId="45" fillId="26" borderId="10" xfId="26" applyFont="1" applyFill="1" applyBorder="1" applyAlignment="1" applyProtection="1">
      <alignment horizontal="center" vertical="center" shrinkToFit="1"/>
    </xf>
    <xf numFmtId="176" fontId="45" fillId="26" borderId="24" xfId="26" applyNumberFormat="1" applyFont="1" applyFill="1" applyBorder="1" applyAlignment="1" applyProtection="1">
      <alignment vertical="center" shrinkToFit="1"/>
    </xf>
    <xf numFmtId="0" fontId="45" fillId="26" borderId="13" xfId="26" applyFont="1" applyFill="1" applyBorder="1" applyAlignment="1" applyProtection="1">
      <alignment horizontal="center" vertical="center" shrinkToFit="1"/>
    </xf>
    <xf numFmtId="0" fontId="45" fillId="26" borderId="29" xfId="26" applyFont="1" applyFill="1" applyBorder="1" applyAlignment="1">
      <alignment horizontal="center" vertical="center" shrinkToFit="1"/>
    </xf>
    <xf numFmtId="176" fontId="45" fillId="26" borderId="24" xfId="26" applyNumberFormat="1" applyFont="1" applyFill="1" applyBorder="1" applyAlignment="1">
      <alignment vertical="center" shrinkToFit="1"/>
    </xf>
    <xf numFmtId="0" fontId="45" fillId="26" borderId="10" xfId="26" applyFont="1" applyFill="1" applyBorder="1" applyAlignment="1">
      <alignment horizontal="center" vertical="center" shrinkToFit="1"/>
    </xf>
    <xf numFmtId="0" fontId="46" fillId="25" borderId="28" xfId="0" applyFont="1" applyFill="1" applyBorder="1" applyAlignment="1">
      <alignment horizontal="center" vertical="center"/>
    </xf>
    <xf numFmtId="0" fontId="46" fillId="25" borderId="34" xfId="0" applyFont="1" applyFill="1" applyBorder="1" applyAlignment="1">
      <alignment horizontal="center" vertical="center"/>
    </xf>
    <xf numFmtId="176" fontId="46" fillId="25" borderId="27" xfId="0" applyNumberFormat="1" applyFont="1" applyFill="1" applyBorder="1" applyAlignment="1">
      <alignment vertical="center"/>
    </xf>
    <xf numFmtId="176" fontId="46" fillId="25" borderId="35" xfId="0" applyNumberFormat="1" applyFont="1" applyFill="1" applyBorder="1" applyAlignment="1">
      <alignment vertical="center"/>
    </xf>
    <xf numFmtId="0" fontId="2" fillId="0" borderId="0" xfId="0" applyNumberFormat="1" applyFont="1"/>
    <xf numFmtId="49" fontId="0" fillId="0" borderId="10" xfId="0" applyNumberFormat="1" applyFont="1" applyBorder="1" applyAlignment="1">
      <alignment horizontal="center" vertical="center"/>
    </xf>
    <xf numFmtId="0" fontId="25" fillId="27" borderId="0" xfId="0" applyFont="1" applyFill="1" applyAlignment="1">
      <alignment horizontal="center"/>
    </xf>
    <xf numFmtId="0" fontId="56" fillId="0" borderId="0" xfId="0" applyFont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47" applyNumberFormat="1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/>
    </xf>
    <xf numFmtId="49" fontId="53" fillId="0" borderId="10" xfId="0" applyNumberFormat="1" applyFont="1" applyBorder="1" applyAlignment="1">
      <alignment horizontal="center" vertical="center"/>
    </xf>
    <xf numFmtId="49" fontId="54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9" fontId="5" fillId="0" borderId="10" xfId="47" applyNumberFormat="1" applyFont="1" applyBorder="1" applyAlignment="1">
      <alignment horizontal="center" vertical="center"/>
    </xf>
    <xf numFmtId="0" fontId="0" fillId="0" borderId="10" xfId="0" applyBorder="1"/>
    <xf numFmtId="179" fontId="5" fillId="0" borderId="10" xfId="47" applyNumberFormat="1" applyFont="1" applyBorder="1" applyAlignment="1" applyProtection="1">
      <alignment horizontal="center" vertical="center"/>
      <protection locked="0"/>
    </xf>
    <xf numFmtId="0" fontId="0" fillId="0" borderId="10" xfId="47" applyFont="1" applyBorder="1"/>
    <xf numFmtId="49" fontId="54" fillId="0" borderId="10" xfId="47" applyNumberFormat="1" applyFont="1" applyBorder="1" applyAlignment="1">
      <alignment horizontal="center" vertical="center"/>
    </xf>
    <xf numFmtId="49" fontId="0" fillId="0" borderId="10" xfId="47" applyNumberFormat="1" applyFont="1" applyBorder="1"/>
    <xf numFmtId="49" fontId="5" fillId="0" borderId="10" xfId="47" quotePrefix="1" applyNumberFormat="1" applyFont="1" applyBorder="1" applyAlignment="1">
      <alignment horizontal="center" vertical="center"/>
    </xf>
    <xf numFmtId="179" fontId="5" fillId="0" borderId="12" xfId="47" applyNumberFormat="1" applyFont="1" applyBorder="1" applyAlignment="1">
      <alignment horizontal="center" vertical="center"/>
    </xf>
    <xf numFmtId="49" fontId="57" fillId="0" borderId="10" xfId="47" applyNumberFormat="1" applyFont="1" applyBorder="1" applyAlignment="1">
      <alignment horizontal="center" vertical="center"/>
    </xf>
    <xf numFmtId="0" fontId="57" fillId="0" borderId="10" xfId="47" applyFont="1" applyBorder="1"/>
    <xf numFmtId="0" fontId="57" fillId="0" borderId="10" xfId="0" applyFont="1" applyBorder="1" applyAlignment="1">
      <alignment horizontal="center" vertical="center"/>
    </xf>
    <xf numFmtId="0" fontId="54" fillId="0" borderId="10" xfId="47" applyFont="1" applyBorder="1"/>
    <xf numFmtId="179" fontId="54" fillId="0" borderId="10" xfId="47" applyNumberFormat="1" applyFont="1" applyBorder="1" applyAlignment="1">
      <alignment horizontal="center" vertical="center"/>
    </xf>
    <xf numFmtId="49" fontId="5" fillId="0" borderId="0" xfId="47" applyNumberFormat="1" applyFont="1"/>
    <xf numFmtId="49" fontId="56" fillId="0" borderId="10" xfId="47" applyNumberFormat="1" applyFont="1" applyBorder="1" applyAlignment="1">
      <alignment horizontal="center" vertical="center"/>
    </xf>
    <xf numFmtId="0" fontId="56" fillId="0" borderId="10" xfId="47" applyFont="1" applyBorder="1"/>
    <xf numFmtId="49" fontId="0" fillId="0" borderId="10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shrinkToFit="1"/>
    </xf>
    <xf numFmtId="179" fontId="57" fillId="0" borderId="10" xfId="47" applyNumberFormat="1" applyFont="1" applyBorder="1" applyAlignment="1">
      <alignment horizontal="center" vertical="center"/>
    </xf>
    <xf numFmtId="179" fontId="57" fillId="0" borderId="10" xfId="47" applyNumberFormat="1" applyFont="1" applyBorder="1" applyAlignment="1" applyProtection="1">
      <alignment horizontal="center" vertical="center"/>
      <protection locked="0"/>
    </xf>
    <xf numFmtId="49" fontId="57" fillId="0" borderId="10" xfId="47" applyNumberFormat="1" applyFont="1" applyBorder="1"/>
    <xf numFmtId="176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Font="1" applyFill="1" applyBorder="1" applyProtection="1">
      <protection locked="0"/>
    </xf>
    <xf numFmtId="176" fontId="0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176" fontId="2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25" fillId="0" borderId="0" xfId="0" applyNumberFormat="1" applyFont="1" applyFill="1" applyBorder="1" applyProtection="1">
      <protection locked="0"/>
    </xf>
    <xf numFmtId="0" fontId="60" fillId="0" borderId="10" xfId="26" applyFont="1" applyBorder="1" applyAlignment="1" applyProtection="1">
      <alignment horizontal="center" vertical="center" shrinkToFit="1"/>
      <protection locked="0"/>
    </xf>
    <xf numFmtId="0" fontId="61" fillId="0" borderId="10" xfId="26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 shrinkToFit="1"/>
    </xf>
    <xf numFmtId="0" fontId="60" fillId="0" borderId="30" xfId="0" applyFont="1" applyBorder="1" applyAlignment="1" applyProtection="1">
      <alignment horizontal="center" vertical="center" shrinkToFit="1"/>
    </xf>
    <xf numFmtId="49" fontId="0" fillId="0" borderId="10" xfId="47" applyNumberFormat="1" applyFont="1" applyBorder="1" applyAlignment="1">
      <alignment horizontal="center" vertical="center"/>
    </xf>
    <xf numFmtId="177" fontId="29" fillId="0" borderId="0" xfId="0" applyNumberFormat="1" applyFont="1" applyAlignment="1" applyProtection="1">
      <alignment vertical="center"/>
      <protection locked="0"/>
    </xf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vertical="center" shrinkToFit="1"/>
    </xf>
    <xf numFmtId="177" fontId="23" fillId="0" borderId="0" xfId="0" applyNumberFormat="1" applyFont="1"/>
    <xf numFmtId="176" fontId="23" fillId="0" borderId="0" xfId="0" applyNumberFormat="1" applyFont="1" applyAlignment="1">
      <alignment horizontal="center" vertical="center" shrinkToFit="1"/>
    </xf>
    <xf numFmtId="179" fontId="66" fillId="0" borderId="0" xfId="0" applyNumberFormat="1" applyFont="1" applyAlignment="1">
      <alignment horizontal="left" vertical="center" shrinkToFit="1"/>
    </xf>
    <xf numFmtId="184" fontId="67" fillId="28" borderId="36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179" fontId="68" fillId="0" borderId="0" xfId="0" applyNumberFormat="1" applyFont="1" applyAlignment="1">
      <alignment horizontal="left" vertical="center" shrinkToFit="1"/>
    </xf>
    <xf numFmtId="0" fontId="69" fillId="0" borderId="37" xfId="0" applyFont="1" applyBorder="1" applyAlignment="1" applyProtection="1">
      <alignment horizontal="center"/>
      <protection locked="0"/>
    </xf>
    <xf numFmtId="0" fontId="23" fillId="0" borderId="0" xfId="0" applyFont="1" applyAlignment="1">
      <alignment vertical="center" shrinkToFit="1"/>
    </xf>
    <xf numFmtId="49" fontId="23" fillId="0" borderId="0" xfId="0" applyNumberFormat="1" applyFont="1" applyAlignment="1">
      <alignment vertical="center"/>
    </xf>
    <xf numFmtId="179" fontId="23" fillId="0" borderId="0" xfId="0" applyNumberFormat="1" applyFont="1" applyAlignment="1">
      <alignment vertical="center"/>
    </xf>
    <xf numFmtId="0" fontId="25" fillId="0" borderId="0" xfId="0" applyFont="1" applyAlignment="1" applyProtection="1">
      <alignment horizontal="center" vertical="center"/>
      <protection locked="0"/>
    </xf>
    <xf numFmtId="0" fontId="5" fillId="24" borderId="10" xfId="47" applyFont="1" applyFill="1" applyBorder="1" applyAlignment="1" applyProtection="1">
      <alignment horizontal="center" vertical="center" shrinkToFit="1"/>
    </xf>
    <xf numFmtId="49" fontId="0" fillId="0" borderId="10" xfId="47" applyNumberFormat="1" applyFont="1" applyBorder="1" applyAlignment="1" applyProtection="1">
      <alignment horizontal="center" vertical="center" shrinkToFit="1"/>
    </xf>
    <xf numFmtId="0" fontId="5" fillId="24" borderId="10" xfId="47" applyFont="1" applyFill="1" applyBorder="1" applyAlignment="1" applyProtection="1">
      <alignment vertical="center" shrinkToFit="1"/>
    </xf>
    <xf numFmtId="179" fontId="5" fillId="24" borderId="10" xfId="47" applyNumberFormat="1" applyFont="1" applyFill="1" applyBorder="1" applyAlignment="1" applyProtection="1">
      <alignment horizontal="center" vertical="center" shrinkToFit="1"/>
    </xf>
    <xf numFmtId="49" fontId="5" fillId="0" borderId="10" xfId="47" applyNumberFormat="1" applyFont="1" applyBorder="1" applyAlignment="1" applyProtection="1">
      <alignment horizontal="center" vertical="center" shrinkToFit="1"/>
    </xf>
    <xf numFmtId="0" fontId="55" fillId="0" borderId="0" xfId="26" applyFont="1" applyBorder="1" applyAlignment="1">
      <alignment vertical="center"/>
    </xf>
    <xf numFmtId="0" fontId="55" fillId="0" borderId="38" xfId="26" applyFont="1" applyBorder="1" applyAlignment="1">
      <alignment vertical="center"/>
    </xf>
    <xf numFmtId="0" fontId="55" fillId="0" borderId="39" xfId="26" applyFont="1" applyBorder="1" applyAlignment="1">
      <alignment vertical="center"/>
    </xf>
    <xf numFmtId="0" fontId="55" fillId="0" borderId="40" xfId="26" applyFont="1" applyBorder="1" applyAlignment="1">
      <alignment horizontal="right" vertical="center"/>
    </xf>
    <xf numFmtId="0" fontId="26" fillId="0" borderId="41" xfId="26" applyFont="1" applyBorder="1" applyAlignment="1">
      <alignment vertical="center"/>
    </xf>
    <xf numFmtId="0" fontId="55" fillId="0" borderId="40" xfId="26" applyFont="1" applyBorder="1" applyAlignment="1">
      <alignment vertical="center"/>
    </xf>
    <xf numFmtId="0" fontId="55" fillId="0" borderId="42" xfId="26" applyFont="1" applyBorder="1" applyAlignment="1">
      <alignment horizontal="center" vertical="center"/>
    </xf>
    <xf numFmtId="0" fontId="55" fillId="0" borderId="42" xfId="26" applyFont="1" applyBorder="1" applyAlignment="1">
      <alignment horizontal="left" vertical="center"/>
    </xf>
    <xf numFmtId="0" fontId="31" fillId="0" borderId="42" xfId="26" applyFont="1" applyBorder="1" applyAlignment="1">
      <alignment horizontal="center" vertical="center"/>
    </xf>
    <xf numFmtId="0" fontId="31" fillId="0" borderId="35" xfId="26" applyFont="1" applyBorder="1" applyAlignment="1">
      <alignment horizontal="center" vertical="center"/>
    </xf>
    <xf numFmtId="0" fontId="60" fillId="0" borderId="10" xfId="26" applyFont="1" applyBorder="1" applyAlignment="1" applyProtection="1">
      <alignment horizontal="center" vertical="center"/>
      <protection locked="0"/>
    </xf>
    <xf numFmtId="0" fontId="23" fillId="0" borderId="10" xfId="26" applyFont="1" applyBorder="1" applyAlignment="1">
      <alignment vertical="center"/>
    </xf>
    <xf numFmtId="0" fontId="55" fillId="0" borderId="41" xfId="26" applyFont="1" applyBorder="1" applyAlignment="1">
      <alignment horizontal="left" vertical="center" wrapText="1"/>
    </xf>
    <xf numFmtId="176" fontId="70" fillId="0" borderId="0" xfId="0" applyNumberFormat="1" applyFont="1" applyAlignment="1">
      <alignment horizontal="center" vertical="center" shrinkToFit="1"/>
    </xf>
    <xf numFmtId="176" fontId="5" fillId="24" borderId="10" xfId="47" applyNumberFormat="1" applyFont="1" applyFill="1" applyBorder="1" applyAlignment="1" applyProtection="1">
      <alignment vertical="center" shrinkToFit="1"/>
    </xf>
    <xf numFmtId="0" fontId="55" fillId="0" borderId="43" xfId="26" applyFont="1" applyBorder="1" applyAlignment="1">
      <alignment horizontal="left" vertical="center"/>
    </xf>
    <xf numFmtId="0" fontId="5" fillId="0" borderId="35" xfId="26" applyBorder="1" applyAlignment="1">
      <alignment horizontal="center" vertical="center"/>
    </xf>
    <xf numFmtId="0" fontId="44" fillId="25" borderId="44" xfId="26" applyFont="1" applyFill="1" applyBorder="1" applyAlignment="1">
      <alignment horizontal="center" vertical="center" shrinkToFit="1"/>
    </xf>
    <xf numFmtId="176" fontId="5" fillId="25" borderId="31" xfId="26" applyNumberFormat="1" applyFont="1" applyFill="1" applyBorder="1" applyAlignment="1">
      <alignment vertical="center" shrinkToFit="1"/>
    </xf>
    <xf numFmtId="0" fontId="31" fillId="0" borderId="42" xfId="26" applyFont="1" applyBorder="1" applyAlignment="1" applyProtection="1">
      <alignment horizontal="center" vertical="center"/>
    </xf>
    <xf numFmtId="0" fontId="0" fillId="0" borderId="12" xfId="47" applyFont="1" applyBorder="1" applyAlignment="1" applyProtection="1">
      <alignment horizontal="left"/>
      <protection locked="0"/>
    </xf>
    <xf numFmtId="49" fontId="0" fillId="0" borderId="0" xfId="27" applyNumberFormat="1" applyFont="1">
      <alignment vertical="center"/>
    </xf>
    <xf numFmtId="177" fontId="0" fillId="0" borderId="11" xfId="0" applyNumberFormat="1" applyFont="1" applyFill="1" applyBorder="1" applyAlignment="1">
      <alignment horizontal="left" vertical="center"/>
    </xf>
    <xf numFmtId="0" fontId="60" fillId="0" borderId="10" xfId="26" applyFont="1" applyBorder="1" applyAlignment="1" applyProtection="1">
      <alignment horizontal="center" vertical="center" shrinkToFit="1"/>
    </xf>
    <xf numFmtId="179" fontId="54" fillId="0" borderId="10" xfId="47" applyNumberFormat="1" applyFont="1" applyBorder="1" applyAlignment="1" applyProtection="1">
      <alignment horizontal="center" vertical="center"/>
      <protection locked="0"/>
    </xf>
    <xf numFmtId="0" fontId="5" fillId="0" borderId="10" xfId="26" applyFont="1" applyBorder="1" applyAlignment="1">
      <alignment vertical="center"/>
    </xf>
    <xf numFmtId="0" fontId="27" fillId="27" borderId="10" xfId="0" applyFont="1" applyFill="1" applyBorder="1" applyAlignment="1">
      <alignment vertical="center" shrinkToFit="1"/>
    </xf>
    <xf numFmtId="0" fontId="51" fillId="0" borderId="0" xfId="27" applyFont="1">
      <alignment vertical="center"/>
    </xf>
    <xf numFmtId="0" fontId="52" fillId="0" borderId="0" xfId="27" applyFont="1">
      <alignment vertical="center"/>
    </xf>
    <xf numFmtId="0" fontId="71" fillId="0" borderId="0" xfId="27" applyFont="1">
      <alignment vertical="center"/>
    </xf>
    <xf numFmtId="49" fontId="51" fillId="0" borderId="0" xfId="27" applyNumberFormat="1" applyFont="1">
      <alignment vertical="center"/>
    </xf>
    <xf numFmtId="0" fontId="5" fillId="0" borderId="0" xfId="27">
      <alignment vertical="center"/>
    </xf>
    <xf numFmtId="0" fontId="0" fillId="0" borderId="0" xfId="27" applyFont="1">
      <alignment vertical="center"/>
    </xf>
    <xf numFmtId="49" fontId="23" fillId="0" borderId="0" xfId="27" applyNumberFormat="1" applyFont="1">
      <alignment vertical="center"/>
    </xf>
    <xf numFmtId="0" fontId="25" fillId="0" borderId="0" xfId="27" applyFont="1">
      <alignment vertical="center"/>
    </xf>
    <xf numFmtId="49" fontId="5" fillId="0" borderId="0" xfId="27" applyNumberFormat="1">
      <alignment vertical="center"/>
    </xf>
    <xf numFmtId="0" fontId="23" fillId="0" borderId="0" xfId="27" applyFont="1">
      <alignment vertical="center"/>
    </xf>
    <xf numFmtId="14" fontId="25" fillId="28" borderId="58" xfId="0" applyNumberFormat="1" applyFont="1" applyFill="1" applyBorder="1" applyAlignment="1" applyProtection="1">
      <alignment horizontal="center" vertical="center"/>
      <protection locked="0"/>
    </xf>
    <xf numFmtId="0" fontId="55" fillId="0" borderId="0" xfId="26" applyFont="1" applyAlignment="1">
      <alignment vertical="center"/>
    </xf>
    <xf numFmtId="0" fontId="55" fillId="0" borderId="0" xfId="26" applyFont="1" applyAlignment="1">
      <alignment horizontal="left" vertical="center"/>
    </xf>
    <xf numFmtId="0" fontId="72" fillId="0" borderId="0" xfId="26" applyFont="1" applyAlignment="1">
      <alignment vertical="center"/>
    </xf>
    <xf numFmtId="0" fontId="55" fillId="0" borderId="0" xfId="26" applyFont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0" fontId="0" fillId="0" borderId="12" xfId="26" applyFont="1" applyBorder="1" applyAlignment="1">
      <alignment vertical="center"/>
    </xf>
    <xf numFmtId="0" fontId="5" fillId="0" borderId="12" xfId="26" applyFont="1" applyBorder="1" applyAlignment="1">
      <alignment vertical="center"/>
    </xf>
    <xf numFmtId="0" fontId="74" fillId="0" borderId="0" xfId="0" applyFont="1" applyAlignment="1">
      <alignment vertical="center"/>
    </xf>
    <xf numFmtId="0" fontId="56" fillId="0" borderId="10" xfId="47" applyFont="1" applyBorder="1" applyAlignment="1">
      <alignment horizontal="center" vertical="center"/>
    </xf>
    <xf numFmtId="0" fontId="53" fillId="0" borderId="10" xfId="47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3" fillId="0" borderId="10" xfId="25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6" fillId="0" borderId="10" xfId="25" applyFont="1" applyBorder="1" applyAlignment="1">
      <alignment horizontal="center" vertical="center"/>
    </xf>
    <xf numFmtId="181" fontId="57" fillId="0" borderId="10" xfId="0" applyNumberFormat="1" applyFont="1" applyBorder="1" applyAlignment="1">
      <alignment horizontal="center" vertical="center"/>
    </xf>
    <xf numFmtId="181" fontId="57" fillId="0" borderId="10" xfId="47" applyNumberFormat="1" applyFont="1" applyBorder="1" applyAlignment="1">
      <alignment horizontal="center" vertical="center"/>
    </xf>
    <xf numFmtId="179" fontId="57" fillId="0" borderId="10" xfId="0" applyNumberFormat="1" applyFont="1" applyBorder="1" applyAlignment="1">
      <alignment horizontal="center" vertical="center"/>
    </xf>
    <xf numFmtId="49" fontId="54" fillId="0" borderId="10" xfId="47" applyNumberFormat="1" applyFont="1" applyBorder="1"/>
    <xf numFmtId="0" fontId="75" fillId="0" borderId="10" xfId="25" applyFont="1" applyBorder="1" applyAlignment="1">
      <alignment horizontal="center" vertical="center"/>
    </xf>
    <xf numFmtId="0" fontId="61" fillId="0" borderId="10" xfId="26" applyFont="1" applyBorder="1" applyAlignment="1" applyProtection="1">
      <alignment horizontal="center" vertical="center" shrinkToFit="1"/>
      <protection locked="0"/>
    </xf>
    <xf numFmtId="0" fontId="57" fillId="0" borderId="10" xfId="0" applyFont="1" applyBorder="1" applyAlignment="1">
      <alignment shrinkToFit="1"/>
    </xf>
    <xf numFmtId="183" fontId="65" fillId="0" borderId="25" xfId="0" applyNumberFormat="1" applyFont="1" applyBorder="1" applyAlignment="1">
      <alignment horizontal="center" vertical="center"/>
    </xf>
    <xf numFmtId="183" fontId="65" fillId="0" borderId="45" xfId="0" applyNumberFormat="1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73" fillId="29" borderId="11" xfId="26" applyFont="1" applyFill="1" applyBorder="1" applyAlignment="1">
      <alignment horizontal="center" vertical="center" shrinkToFit="1"/>
    </xf>
    <xf numFmtId="0" fontId="73" fillId="29" borderId="12" xfId="26" applyFont="1" applyFill="1" applyBorder="1" applyAlignment="1">
      <alignment horizontal="center" vertical="center" shrinkToFit="1"/>
    </xf>
    <xf numFmtId="0" fontId="23" fillId="0" borderId="10" xfId="26" applyFont="1" applyBorder="1" applyAlignment="1">
      <alignment horizontal="center" vertical="center"/>
    </xf>
    <xf numFmtId="0" fontId="23" fillId="24" borderId="10" xfId="26" applyFont="1" applyFill="1" applyBorder="1" applyAlignment="1">
      <alignment horizontal="center" vertical="center" wrapText="1" shrinkToFit="1"/>
    </xf>
    <xf numFmtId="0" fontId="23" fillId="0" borderId="10" xfId="26" applyFont="1" applyBorder="1" applyAlignment="1">
      <alignment horizontal="center" vertical="center" wrapText="1" shrinkToFit="1"/>
    </xf>
    <xf numFmtId="0" fontId="43" fillId="0" borderId="11" xfId="26" applyFont="1" applyBorder="1" applyAlignment="1" applyProtection="1">
      <alignment horizontal="left" vertical="center" wrapText="1" shrinkToFit="1"/>
      <protection locked="0"/>
    </xf>
    <xf numFmtId="0" fontId="43" fillId="0" borderId="13" xfId="26" applyFont="1" applyBorder="1" applyAlignment="1" applyProtection="1">
      <alignment horizontal="left" vertical="center" wrapText="1" shrinkToFit="1"/>
      <protection locked="0"/>
    </xf>
    <xf numFmtId="0" fontId="43" fillId="0" borderId="47" xfId="26" applyFont="1" applyBorder="1" applyAlignment="1" applyProtection="1">
      <alignment horizontal="left" vertical="center" wrapText="1" shrinkToFit="1"/>
      <protection locked="0"/>
    </xf>
    <xf numFmtId="0" fontId="0" fillId="0" borderId="10" xfId="26" applyFont="1" applyBorder="1" applyAlignment="1">
      <alignment horizontal="center" vertical="center"/>
    </xf>
    <xf numFmtId="0" fontId="5" fillId="0" borderId="11" xfId="26" applyBorder="1" applyAlignment="1">
      <alignment horizontal="center" vertical="center" wrapText="1"/>
    </xf>
    <xf numFmtId="0" fontId="5" fillId="0" borderId="12" xfId="26" applyBorder="1" applyAlignment="1">
      <alignment horizontal="center" vertical="center" wrapText="1"/>
    </xf>
    <xf numFmtId="0" fontId="0" fillId="0" borderId="11" xfId="26" applyFont="1" applyFill="1" applyBorder="1" applyAlignment="1" applyProtection="1">
      <alignment horizontal="center" vertical="center" wrapText="1"/>
    </xf>
    <xf numFmtId="0" fontId="5" fillId="0" borderId="13" xfId="26" applyFont="1" applyFill="1" applyBorder="1" applyAlignment="1" applyProtection="1">
      <alignment horizontal="center" vertical="center" wrapText="1"/>
    </xf>
    <xf numFmtId="0" fontId="32" fillId="0" borderId="56" xfId="27" applyFont="1" applyBorder="1" applyAlignment="1">
      <alignment horizontal="center" vertical="center" wrapText="1"/>
    </xf>
    <xf numFmtId="0" fontId="58" fillId="0" borderId="57" xfId="27" applyFont="1" applyBorder="1" applyAlignment="1">
      <alignment horizontal="center" vertical="center" wrapText="1"/>
    </xf>
    <xf numFmtId="0" fontId="5" fillId="0" borderId="12" xfId="26" applyFont="1" applyFill="1" applyBorder="1" applyAlignment="1" applyProtection="1">
      <alignment horizontal="center" vertical="center" wrapText="1"/>
    </xf>
    <xf numFmtId="0" fontId="30" fillId="0" borderId="48" xfId="26" applyFont="1" applyBorder="1" applyAlignment="1" applyProtection="1">
      <alignment horizontal="center" vertical="center" wrapText="1"/>
    </xf>
    <xf numFmtId="0" fontId="30" fillId="0" borderId="49" xfId="26" applyFont="1" applyBorder="1" applyAlignment="1" applyProtection="1">
      <alignment horizontal="center" vertical="center" wrapText="1"/>
    </xf>
    <xf numFmtId="0" fontId="30" fillId="0" borderId="50" xfId="26" applyFont="1" applyBorder="1" applyAlignment="1" applyProtection="1">
      <alignment horizontal="center" vertical="center" wrapText="1"/>
    </xf>
    <xf numFmtId="0" fontId="5" fillId="0" borderId="50" xfId="26" applyFont="1" applyBorder="1" applyAlignment="1" applyProtection="1">
      <alignment horizontal="center" vertical="center"/>
    </xf>
    <xf numFmtId="0" fontId="5" fillId="0" borderId="19" xfId="26" applyFont="1" applyBorder="1" applyAlignment="1">
      <alignment horizontal="center" vertical="center"/>
    </xf>
    <xf numFmtId="0" fontId="28" fillId="0" borderId="17" xfId="26" applyFont="1" applyBorder="1" applyAlignment="1" applyProtection="1">
      <alignment horizontal="center" vertical="center" wrapText="1"/>
    </xf>
    <xf numFmtId="176" fontId="22" fillId="0" borderId="17" xfId="26" applyNumberFormat="1" applyFont="1" applyBorder="1" applyAlignment="1" applyProtection="1">
      <alignment horizontal="left" vertical="center" wrapText="1"/>
    </xf>
    <xf numFmtId="0" fontId="28" fillId="0" borderId="51" xfId="26" applyFont="1" applyBorder="1" applyAlignment="1" applyProtection="1">
      <alignment horizontal="center" vertical="center" wrapText="1"/>
      <protection locked="0"/>
    </xf>
    <xf numFmtId="0" fontId="28" fillId="0" borderId="52" xfId="26" applyFont="1" applyBorder="1" applyAlignment="1" applyProtection="1">
      <alignment horizontal="center" vertical="center" wrapText="1"/>
      <protection locked="0"/>
    </xf>
    <xf numFmtId="0" fontId="30" fillId="0" borderId="21" xfId="26" applyFont="1" applyBorder="1" applyAlignment="1">
      <alignment horizontal="center" vertical="center" shrinkToFit="1"/>
    </xf>
    <xf numFmtId="0" fontId="30" fillId="0" borderId="21" xfId="26" applyFont="1" applyBorder="1" applyAlignment="1">
      <alignment horizontal="center" vertical="center" wrapText="1" shrinkToFit="1"/>
    </xf>
    <xf numFmtId="0" fontId="59" fillId="0" borderId="11" xfId="26" applyFont="1" applyBorder="1" applyAlignment="1">
      <alignment horizontal="center" vertical="center" wrapText="1"/>
    </xf>
    <xf numFmtId="0" fontId="59" fillId="0" borderId="12" xfId="26" applyFont="1" applyBorder="1" applyAlignment="1">
      <alignment horizontal="center" vertical="center" wrapText="1"/>
    </xf>
    <xf numFmtId="0" fontId="21" fillId="0" borderId="53" xfId="26" applyFont="1" applyBorder="1" applyAlignment="1" applyProtection="1">
      <alignment horizontal="center" vertical="center" shrinkToFit="1"/>
      <protection locked="0"/>
    </xf>
    <xf numFmtId="0" fontId="21" fillId="0" borderId="54" xfId="26" applyFont="1" applyBorder="1" applyAlignment="1" applyProtection="1">
      <alignment horizontal="center" vertical="center" shrinkToFit="1"/>
      <protection locked="0"/>
    </xf>
    <xf numFmtId="0" fontId="21" fillId="0" borderId="55" xfId="26" applyFont="1" applyBorder="1" applyAlignment="1" applyProtection="1">
      <alignment horizontal="center" vertical="center" shrinkToFit="1"/>
      <protection locked="0"/>
    </xf>
    <xf numFmtId="0" fontId="21" fillId="0" borderId="15" xfId="26" applyFont="1" applyBorder="1" applyAlignment="1" applyProtection="1">
      <alignment horizontal="center" vertical="center" shrinkToFit="1"/>
      <protection locked="0"/>
    </xf>
    <xf numFmtId="0" fontId="21" fillId="0" borderId="30" xfId="26" applyFont="1" applyBorder="1" applyAlignment="1" applyProtection="1">
      <alignment horizontal="center" vertical="center"/>
      <protection locked="0"/>
    </xf>
    <xf numFmtId="0" fontId="21" fillId="0" borderId="46" xfId="26" applyFont="1" applyBorder="1" applyAlignment="1" applyProtection="1">
      <alignment horizontal="center" vertical="center"/>
      <protection locked="0"/>
    </xf>
    <xf numFmtId="0" fontId="21" fillId="0" borderId="10" xfId="26" applyFont="1" applyBorder="1" applyAlignment="1" applyProtection="1">
      <alignment horizontal="center" vertical="center" shrinkToFit="1"/>
      <protection locked="0"/>
    </xf>
    <xf numFmtId="0" fontId="30" fillId="0" borderId="10" xfId="26" applyFont="1" applyBorder="1" applyAlignment="1" applyProtection="1">
      <alignment horizontal="center" vertical="center" wrapText="1" shrinkToFit="1"/>
      <protection locked="0"/>
    </xf>
    <xf numFmtId="0" fontId="20" fillId="0" borderId="23" xfId="27" applyFont="1" applyBorder="1" applyAlignment="1">
      <alignment horizontal="center" vertical="center" wrapText="1"/>
    </xf>
    <xf numFmtId="0" fontId="20" fillId="0" borderId="24" xfId="27" applyFont="1" applyBorder="1" applyAlignment="1">
      <alignment horizontal="center" vertical="center" wrapText="1"/>
    </xf>
    <xf numFmtId="0" fontId="41" fillId="0" borderId="24" xfId="27" applyFont="1" applyBorder="1" applyAlignment="1">
      <alignment horizontal="center" vertical="center" wrapText="1"/>
    </xf>
    <xf numFmtId="0" fontId="41" fillId="0" borderId="27" xfId="27" applyFont="1" applyBorder="1" applyAlignment="1">
      <alignment horizontal="center" vertical="center" wrapText="1"/>
    </xf>
    <xf numFmtId="0" fontId="23" fillId="27" borderId="10" xfId="26" applyFont="1" applyFill="1" applyBorder="1" applyAlignment="1">
      <alignment horizontal="center" vertical="center" wrapText="1" shrinkToFit="1"/>
    </xf>
    <xf numFmtId="0" fontId="23" fillId="27" borderId="11" xfId="26" applyFont="1" applyFill="1" applyBorder="1" applyAlignment="1">
      <alignment horizontal="center" vertical="center" wrapText="1" shrinkToFit="1"/>
    </xf>
    <xf numFmtId="0" fontId="30" fillId="0" borderId="11" xfId="26" applyFont="1" applyBorder="1" applyAlignment="1" applyProtection="1">
      <alignment horizontal="center" vertical="center" wrapText="1" shrinkToFit="1"/>
      <protection locked="0"/>
    </xf>
    <xf numFmtId="0" fontId="42" fillId="0" borderId="29" xfId="27" applyFont="1" applyBorder="1" applyAlignment="1">
      <alignment horizontal="center" vertical="center" wrapText="1" shrinkToFit="1"/>
    </xf>
    <xf numFmtId="0" fontId="42" fillId="0" borderId="28" xfId="27" applyFont="1" applyBorder="1" applyAlignment="1">
      <alignment horizontal="center" vertical="center" shrinkToFit="1"/>
    </xf>
    <xf numFmtId="0" fontId="55" fillId="0" borderId="0" xfId="26" applyFont="1" applyAlignment="1">
      <alignment horizontal="left" vertical="center" wrapText="1"/>
    </xf>
    <xf numFmtId="0" fontId="55" fillId="0" borderId="41" xfId="26" applyFont="1" applyBorder="1" applyAlignment="1">
      <alignment horizontal="left" vertical="center" wrapText="1"/>
    </xf>
    <xf numFmtId="0" fontId="23" fillId="0" borderId="0" xfId="26" applyFont="1" applyBorder="1" applyAlignment="1">
      <alignment horizontal="center" vertical="center"/>
    </xf>
    <xf numFmtId="0" fontId="29" fillId="24" borderId="10" xfId="26" applyNumberFormat="1" applyFont="1" applyFill="1" applyBorder="1" applyAlignment="1">
      <alignment horizontal="center" vertical="center" shrinkToFit="1"/>
    </xf>
    <xf numFmtId="182" fontId="29" fillId="0" borderId="10" xfId="26" applyNumberFormat="1" applyFont="1" applyFill="1" applyBorder="1" applyAlignment="1" applyProtection="1">
      <alignment horizontal="center" vertical="center" shrinkToFit="1"/>
      <protection locked="0"/>
    </xf>
    <xf numFmtId="0" fontId="20" fillId="0" borderId="32" xfId="27" applyFont="1" applyBorder="1" applyAlignment="1">
      <alignment horizontal="center" vertical="center" wrapText="1"/>
    </xf>
    <xf numFmtId="0" fontId="20" fillId="0" borderId="45" xfId="27" applyFont="1" applyBorder="1" applyAlignment="1">
      <alignment horizontal="center" vertical="center" wrapText="1"/>
    </xf>
    <xf numFmtId="0" fontId="42" fillId="0" borderId="22" xfId="27" applyFont="1" applyBorder="1" applyAlignment="1" applyProtection="1">
      <alignment horizontal="center" vertical="center" wrapText="1" shrinkToFit="1"/>
    </xf>
    <xf numFmtId="0" fontId="42" fillId="0" borderId="29" xfId="27" applyFont="1" applyBorder="1" applyAlignment="1" applyProtection="1">
      <alignment horizontal="center" vertical="center" shrinkToFit="1"/>
    </xf>
    <xf numFmtId="0" fontId="0" fillId="0" borderId="13" xfId="26" applyFont="1" applyFill="1" applyBorder="1" applyAlignment="1" applyProtection="1">
      <alignment horizontal="center" vertical="center" wrapText="1"/>
    </xf>
    <xf numFmtId="0" fontId="0" fillId="0" borderId="12" xfId="26" applyFont="1" applyFill="1" applyBorder="1" applyAlignment="1" applyProtection="1">
      <alignment horizontal="center" vertical="center" wrapText="1"/>
    </xf>
    <xf numFmtId="0" fontId="21" fillId="0" borderId="10" xfId="26" applyFont="1" applyBorder="1" applyAlignment="1" applyProtection="1">
      <alignment horizontal="center" vertical="center" shrinkToFit="1"/>
    </xf>
    <xf numFmtId="0" fontId="30" fillId="0" borderId="10" xfId="26" applyFont="1" applyBorder="1" applyAlignment="1" applyProtection="1">
      <alignment horizontal="center" vertical="center" wrapText="1" shrinkToFit="1"/>
    </xf>
    <xf numFmtId="0" fontId="42" fillId="0" borderId="29" xfId="27" applyFont="1" applyBorder="1" applyAlignment="1" applyProtection="1">
      <alignment horizontal="center" vertical="center" wrapText="1" shrinkToFit="1"/>
    </xf>
    <xf numFmtId="0" fontId="42" fillId="0" borderId="28" xfId="27" applyFont="1" applyBorder="1" applyAlignment="1" applyProtection="1">
      <alignment horizontal="center" vertical="center" shrinkToFit="1"/>
    </xf>
    <xf numFmtId="0" fontId="41" fillId="0" borderId="24" xfId="27" applyFont="1" applyBorder="1" applyAlignment="1" applyProtection="1">
      <alignment horizontal="center" vertical="center" wrapText="1"/>
    </xf>
    <xf numFmtId="0" fontId="41" fillId="0" borderId="27" xfId="27" applyFont="1" applyBorder="1" applyAlignment="1" applyProtection="1">
      <alignment horizontal="center" vertical="center" wrapText="1"/>
    </xf>
    <xf numFmtId="0" fontId="20" fillId="0" borderId="32" xfId="27" applyFont="1" applyBorder="1" applyAlignment="1" applyProtection="1">
      <alignment horizontal="center" vertical="center" wrapText="1"/>
    </xf>
    <xf numFmtId="0" fontId="20" fillId="0" borderId="45" xfId="27" applyFont="1" applyBorder="1" applyAlignment="1" applyProtection="1">
      <alignment horizontal="center" vertical="center" wrapText="1"/>
    </xf>
    <xf numFmtId="0" fontId="20" fillId="0" borderId="23" xfId="27" applyFont="1" applyBorder="1" applyAlignment="1" applyProtection="1">
      <alignment horizontal="center" vertical="center" wrapText="1"/>
    </xf>
    <xf numFmtId="0" fontId="20" fillId="0" borderId="24" xfId="27" applyFont="1" applyBorder="1" applyAlignment="1" applyProtection="1">
      <alignment horizontal="center" vertical="center" wrapText="1"/>
    </xf>
    <xf numFmtId="0" fontId="21" fillId="0" borderId="30" xfId="26" applyFont="1" applyBorder="1" applyAlignment="1" applyProtection="1">
      <alignment horizontal="center" vertical="center"/>
    </xf>
    <xf numFmtId="0" fontId="21" fillId="0" borderId="46" xfId="26" applyFont="1" applyBorder="1" applyAlignment="1" applyProtection="1">
      <alignment horizontal="center" vertical="center"/>
    </xf>
    <xf numFmtId="0" fontId="43" fillId="0" borderId="12" xfId="26" applyFont="1" applyBorder="1" applyAlignment="1" applyProtection="1">
      <alignment horizontal="left" vertical="center" wrapText="1" shrinkToFit="1"/>
      <protection locked="0"/>
    </xf>
    <xf numFmtId="0" fontId="0" fillId="0" borderId="21" xfId="26" applyFont="1" applyBorder="1" applyAlignment="1">
      <alignment horizontal="center" vertical="center" shrinkToFit="1"/>
    </xf>
    <xf numFmtId="0" fontId="5" fillId="0" borderId="21" xfId="26" applyFont="1" applyBorder="1" applyAlignment="1">
      <alignment horizontal="center" vertical="center" shrinkToFit="1"/>
    </xf>
    <xf numFmtId="0" fontId="29" fillId="0" borderId="10" xfId="26" applyNumberFormat="1" applyFont="1" applyFill="1" applyBorder="1" applyAlignment="1" applyProtection="1">
      <alignment horizontal="center" vertical="center" shrinkToFit="1"/>
      <protection locked="0"/>
    </xf>
    <xf numFmtId="0" fontId="5" fillId="0" borderId="50" xfId="26" applyFont="1" applyBorder="1" applyAlignment="1" applyProtection="1">
      <alignment horizontal="center" vertical="center"/>
      <protection locked="0"/>
    </xf>
    <xf numFmtId="0" fontId="28" fillId="0" borderId="17" xfId="26" applyFont="1" applyBorder="1" applyAlignment="1">
      <alignment horizontal="center" vertical="center" wrapText="1"/>
    </xf>
    <xf numFmtId="176" fontId="22" fillId="0" borderId="17" xfId="26" applyNumberFormat="1" applyFont="1" applyBorder="1" applyAlignment="1">
      <alignment horizontal="left" vertical="center" wrapText="1"/>
    </xf>
    <xf numFmtId="0" fontId="30" fillId="0" borderId="50" xfId="26" applyFont="1" applyBorder="1" applyAlignment="1" applyProtection="1">
      <alignment horizontal="center" vertical="center" wrapText="1"/>
      <protection locked="0"/>
    </xf>
    <xf numFmtId="0" fontId="32" fillId="0" borderId="50" xfId="27" applyFont="1" applyBorder="1" applyAlignment="1">
      <alignment horizontal="center" vertical="center" wrapText="1"/>
    </xf>
    <xf numFmtId="0" fontId="58" fillId="0" borderId="50" xfId="27" applyFont="1" applyBorder="1" applyAlignment="1">
      <alignment horizontal="center" vertical="center" wrapText="1"/>
    </xf>
    <xf numFmtId="0" fontId="28" fillId="0" borderId="50" xfId="26" applyFont="1" applyBorder="1" applyAlignment="1" applyProtection="1">
      <alignment horizontal="center" vertical="center" wrapText="1"/>
      <protection locked="0"/>
    </xf>
    <xf numFmtId="0" fontId="0" fillId="0" borderId="11" xfId="26" applyFont="1" applyBorder="1" applyAlignment="1" applyProtection="1">
      <alignment horizontal="center" vertical="center"/>
    </xf>
    <xf numFmtId="0" fontId="0" fillId="0" borderId="13" xfId="26" applyFont="1" applyBorder="1" applyAlignment="1" applyProtection="1">
      <alignment horizontal="center" vertical="center"/>
    </xf>
    <xf numFmtId="0" fontId="0" fillId="0" borderId="12" xfId="26" applyFont="1" applyBorder="1" applyAlignment="1" applyProtection="1">
      <alignment horizontal="center" vertical="center"/>
    </xf>
    <xf numFmtId="0" fontId="5" fillId="0" borderId="13" xfId="26" applyFont="1" applyBorder="1" applyAlignment="1" applyProtection="1">
      <alignment horizontal="center" vertical="center"/>
    </xf>
    <xf numFmtId="0" fontId="5" fillId="0" borderId="12" xfId="26" applyFont="1" applyBorder="1" applyAlignment="1" applyProtection="1">
      <alignment horizontal="center" vertical="center"/>
    </xf>
    <xf numFmtId="0" fontId="21" fillId="0" borderId="53" xfId="26" applyFont="1" applyBorder="1" applyAlignment="1" applyProtection="1">
      <alignment horizontal="center" vertical="center" shrinkToFit="1"/>
    </xf>
    <xf numFmtId="0" fontId="21" fillId="0" borderId="54" xfId="26" applyFont="1" applyBorder="1" applyAlignment="1" applyProtection="1">
      <alignment horizontal="center" vertical="center" shrinkToFit="1"/>
    </xf>
    <xf numFmtId="0" fontId="21" fillId="0" borderId="55" xfId="26" applyFont="1" applyBorder="1" applyAlignment="1" applyProtection="1">
      <alignment horizontal="center" vertical="center" shrinkToFit="1"/>
    </xf>
    <xf numFmtId="0" fontId="21" fillId="0" borderId="15" xfId="26" applyFont="1" applyBorder="1" applyAlignment="1" applyProtection="1">
      <alignment horizontal="center" vertical="center" shrinkToFit="1"/>
    </xf>
    <xf numFmtId="0" fontId="0" fillId="0" borderId="11" xfId="26" applyFont="1" applyBorder="1" applyAlignment="1" applyProtection="1">
      <alignment horizontal="center" vertical="center" shrinkToFit="1"/>
    </xf>
    <xf numFmtId="0" fontId="5" fillId="0" borderId="13" xfId="26" applyFont="1" applyBorder="1" applyAlignment="1" applyProtection="1">
      <alignment horizontal="center" vertical="center" shrinkToFit="1"/>
    </xf>
    <xf numFmtId="0" fontId="5" fillId="0" borderId="12" xfId="26" applyFont="1" applyBorder="1" applyAlignment="1" applyProtection="1">
      <alignment horizontal="center" vertical="center" shrinkToFit="1"/>
    </xf>
  </cellXfs>
  <cellStyles count="5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12" xfId="19" xr:uid="{00000000-0005-0000-0000-000013000000}"/>
    <cellStyle name="一般 2" xfId="20" xr:uid="{00000000-0005-0000-0000-000014000000}"/>
    <cellStyle name="一般 2 2" xfId="21" xr:uid="{00000000-0005-0000-0000-000015000000}"/>
    <cellStyle name="一般 2 2 3" xfId="22" xr:uid="{00000000-0005-0000-0000-000016000000}"/>
    <cellStyle name="一般 3" xfId="23" xr:uid="{00000000-0005-0000-0000-000017000000}"/>
    <cellStyle name="一般 4" xfId="24" xr:uid="{00000000-0005-0000-0000-000018000000}"/>
    <cellStyle name="一般_101年新版進項發票28-42" xfId="25" xr:uid="{00000000-0005-0000-0000-000019000000}"/>
    <cellStyle name="一般_寄單總表-更新版99.08.31" xfId="26" xr:uid="{00000000-0005-0000-0000-00001A000000}"/>
    <cellStyle name="一般_進項憑證--廠商--100.12.29" xfId="27" xr:uid="{00000000-0005-0000-0000-00001B000000}"/>
    <cellStyle name="中等" xfId="28" builtinId="28" customBuiltin="1"/>
    <cellStyle name="合計" xfId="29" builtinId="25" customBuiltin="1"/>
    <cellStyle name="好" xfId="30" builtinId="26" customBuiltin="1"/>
    <cellStyle name="計算方式" xfId="31" builtinId="22" customBuiltin="1"/>
    <cellStyle name="連結的儲存格" xfId="32" builtinId="24" customBuiltin="1"/>
    <cellStyle name="備註" xfId="33" builtinId="10" customBuiltin="1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樣式 1" xfId="46" xr:uid="{00000000-0005-0000-0000-00002E000000}"/>
    <cellStyle name="樣式 2" xfId="47" xr:uid="{00000000-0005-0000-0000-00002F000000}"/>
    <cellStyle name="輸入" xfId="48" builtinId="20" customBuiltin="1"/>
    <cellStyle name="輸出" xfId="49" builtinId="21" customBuiltin="1"/>
    <cellStyle name="檢查儲存格" xfId="50" builtinId="23" customBuiltin="1"/>
    <cellStyle name="壞" xfId="51" builtinId="27" customBuiltin="1"/>
    <cellStyle name="警告文字" xfId="52" builtinId="11" customBuiltin="1"/>
  </cellStyles>
  <dxfs count="14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28575</xdr:rowOff>
    </xdr:from>
    <xdr:to>
      <xdr:col>15</xdr:col>
      <xdr:colOff>352425</xdr:colOff>
      <xdr:row>38</xdr:row>
      <xdr:rowOff>152400</xdr:rowOff>
    </xdr:to>
    <xdr:grpSp>
      <xdr:nvGrpSpPr>
        <xdr:cNvPr id="50443" name="群組 4">
          <a:extLst>
            <a:ext uri="{FF2B5EF4-FFF2-40B4-BE49-F238E27FC236}">
              <a16:creationId xmlns:a16="http://schemas.microsoft.com/office/drawing/2014/main" id="{ACDF2418-A24C-4D5F-BB29-414336188450}"/>
            </a:ext>
          </a:extLst>
        </xdr:cNvPr>
        <xdr:cNvGrpSpPr>
          <a:grpSpLocks/>
        </xdr:cNvGrpSpPr>
      </xdr:nvGrpSpPr>
      <xdr:grpSpPr bwMode="auto">
        <a:xfrm>
          <a:off x="495300" y="2352675"/>
          <a:ext cx="9858375" cy="5991225"/>
          <a:chOff x="10504714" y="2571750"/>
          <a:chExt cx="9783536" cy="5632881"/>
        </a:xfrm>
      </xdr:grpSpPr>
      <xdr:pic>
        <xdr:nvPicPr>
          <xdr:cNvPr id="50444" name="圖片 1">
            <a:extLst>
              <a:ext uri="{FF2B5EF4-FFF2-40B4-BE49-F238E27FC236}">
                <a16:creationId xmlns:a16="http://schemas.microsoft.com/office/drawing/2014/main" id="{4BB58764-EE74-4352-A163-6D97AF3CB7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504714" y="2571750"/>
            <a:ext cx="9783536" cy="55789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0445" name="群組 2">
            <a:extLst>
              <a:ext uri="{FF2B5EF4-FFF2-40B4-BE49-F238E27FC236}">
                <a16:creationId xmlns:a16="http://schemas.microsoft.com/office/drawing/2014/main" id="{D4E1FD38-E737-4B02-B4E3-EA9865EAE01E}"/>
              </a:ext>
            </a:extLst>
          </xdr:cNvPr>
          <xdr:cNvGrpSpPr>
            <a:grpSpLocks/>
          </xdr:cNvGrpSpPr>
        </xdr:nvGrpSpPr>
        <xdr:grpSpPr bwMode="auto">
          <a:xfrm>
            <a:off x="10899320" y="2775857"/>
            <a:ext cx="9375323" cy="5428774"/>
            <a:chOff x="9987642" y="2190750"/>
            <a:chExt cx="9375323" cy="5428774"/>
          </a:xfrm>
        </xdr:grpSpPr>
        <xdr:sp macro="" textlink="">
          <xdr:nvSpPr>
            <xdr:cNvPr id="20" name="矩形 19">
              <a:extLst>
                <a:ext uri="{FF2B5EF4-FFF2-40B4-BE49-F238E27FC236}">
                  <a16:creationId xmlns:a16="http://schemas.microsoft.com/office/drawing/2014/main" id="{21432AEB-9BA7-4476-88A7-637CC829C798}"/>
                </a:ext>
              </a:extLst>
            </xdr:cNvPr>
            <xdr:cNvSpPr/>
          </xdr:nvSpPr>
          <xdr:spPr bwMode="auto">
            <a:xfrm>
              <a:off x="10519399" y="3598596"/>
              <a:ext cx="368655" cy="904485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TW" altLang="en-US"/>
            </a:p>
          </xdr:txBody>
        </xdr:sp>
        <xdr:sp macro="" textlink="">
          <xdr:nvSpPr>
            <xdr:cNvPr id="21" name="矩形 20">
              <a:extLst>
                <a:ext uri="{FF2B5EF4-FFF2-40B4-BE49-F238E27FC236}">
                  <a16:creationId xmlns:a16="http://schemas.microsoft.com/office/drawing/2014/main" id="{4AE9D8DA-9E6C-41EC-B10F-42E0050127E0}"/>
                </a:ext>
              </a:extLst>
            </xdr:cNvPr>
            <xdr:cNvSpPr/>
          </xdr:nvSpPr>
          <xdr:spPr bwMode="auto">
            <a:xfrm>
              <a:off x="13336302" y="3616507"/>
              <a:ext cx="879100" cy="91344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TW" altLang="en-US"/>
            </a:p>
          </xdr:txBody>
        </xdr:sp>
        <xdr:sp macro="" textlink="">
          <xdr:nvSpPr>
            <xdr:cNvPr id="22" name="矩形 21">
              <a:extLst>
                <a:ext uri="{FF2B5EF4-FFF2-40B4-BE49-F238E27FC236}">
                  <a16:creationId xmlns:a16="http://schemas.microsoft.com/office/drawing/2014/main" id="{C36BA564-AE9B-48F5-9AAF-73718FA1C8BD}"/>
                </a:ext>
              </a:extLst>
            </xdr:cNvPr>
            <xdr:cNvSpPr/>
          </xdr:nvSpPr>
          <xdr:spPr bwMode="auto">
            <a:xfrm>
              <a:off x="16361163" y="3616507"/>
              <a:ext cx="841290" cy="91344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TW" altLang="en-US"/>
            </a:p>
          </xdr:txBody>
        </xdr:sp>
        <xdr:sp macro="" textlink="">
          <xdr:nvSpPr>
            <xdr:cNvPr id="23" name="圖說文字: 向左箭號 22">
              <a:extLst>
                <a:ext uri="{FF2B5EF4-FFF2-40B4-BE49-F238E27FC236}">
                  <a16:creationId xmlns:a16="http://schemas.microsoft.com/office/drawing/2014/main" id="{F826D367-B70A-4985-9A7F-AA9E36FFB59A}"/>
                </a:ext>
              </a:extLst>
            </xdr:cNvPr>
            <xdr:cNvSpPr/>
          </xdr:nvSpPr>
          <xdr:spPr bwMode="auto">
            <a:xfrm>
              <a:off x="16351710" y="2192614"/>
              <a:ext cx="614425" cy="340301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1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4" name="圖說文字: 向左箭號 23">
              <a:extLst>
                <a:ext uri="{FF2B5EF4-FFF2-40B4-BE49-F238E27FC236}">
                  <a16:creationId xmlns:a16="http://schemas.microsoft.com/office/drawing/2014/main" id="{6B987D14-FC76-45B5-B9C1-405ABF46398D}"/>
                </a:ext>
              </a:extLst>
            </xdr:cNvPr>
            <xdr:cNvSpPr/>
          </xdr:nvSpPr>
          <xdr:spPr bwMode="auto">
            <a:xfrm>
              <a:off x="14319382" y="2729932"/>
              <a:ext cx="614425" cy="349257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2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5" name="圖說文字: 向左箭號 24">
              <a:extLst>
                <a:ext uri="{FF2B5EF4-FFF2-40B4-BE49-F238E27FC236}">
                  <a16:creationId xmlns:a16="http://schemas.microsoft.com/office/drawing/2014/main" id="{546683DA-8549-49E5-B7D3-EF5E8F5A8249}"/>
                </a:ext>
              </a:extLst>
            </xdr:cNvPr>
            <xdr:cNvSpPr/>
          </xdr:nvSpPr>
          <xdr:spPr bwMode="auto">
            <a:xfrm rot="5400000">
              <a:off x="10384819" y="4735672"/>
              <a:ext cx="600005" cy="349750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3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6" name="圖說文字: 向左箭號 25">
              <a:extLst>
                <a:ext uri="{FF2B5EF4-FFF2-40B4-BE49-F238E27FC236}">
                  <a16:creationId xmlns:a16="http://schemas.microsoft.com/office/drawing/2014/main" id="{7E21D78C-3185-4A2E-8E56-59E100F91BDE}"/>
                </a:ext>
              </a:extLst>
            </xdr:cNvPr>
            <xdr:cNvSpPr/>
          </xdr:nvSpPr>
          <xdr:spPr bwMode="auto">
            <a:xfrm rot="5400000">
              <a:off x="13262916" y="4740149"/>
              <a:ext cx="591050" cy="349750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4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7" name="圖說文字: 向左箭號 26">
              <a:extLst>
                <a:ext uri="{FF2B5EF4-FFF2-40B4-BE49-F238E27FC236}">
                  <a16:creationId xmlns:a16="http://schemas.microsoft.com/office/drawing/2014/main" id="{60BD2748-310F-46AF-915F-E2C1979B9207}"/>
                </a:ext>
              </a:extLst>
            </xdr:cNvPr>
            <xdr:cNvSpPr/>
          </xdr:nvSpPr>
          <xdr:spPr bwMode="auto">
            <a:xfrm rot="5400000">
              <a:off x="16457926" y="4740149"/>
              <a:ext cx="591050" cy="349750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5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8" name="矩形 27">
              <a:extLst>
                <a:ext uri="{FF2B5EF4-FFF2-40B4-BE49-F238E27FC236}">
                  <a16:creationId xmlns:a16="http://schemas.microsoft.com/office/drawing/2014/main" id="{03D5A15C-D80A-4011-AFBF-AAF0A0ABABFC}"/>
                </a:ext>
              </a:extLst>
            </xdr:cNvPr>
            <xdr:cNvSpPr/>
          </xdr:nvSpPr>
          <xdr:spPr bwMode="auto">
            <a:xfrm>
              <a:off x="18752694" y="3616507"/>
              <a:ext cx="614425" cy="904485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TW" altLang="en-US"/>
            </a:p>
          </xdr:txBody>
        </xdr:sp>
        <xdr:sp macro="" textlink="">
          <xdr:nvSpPr>
            <xdr:cNvPr id="29" name="圖說文字: 向左箭號 28">
              <a:extLst>
                <a:ext uri="{FF2B5EF4-FFF2-40B4-BE49-F238E27FC236}">
                  <a16:creationId xmlns:a16="http://schemas.microsoft.com/office/drawing/2014/main" id="{F39771F6-6E03-4F14-888D-AAEA320CE755}"/>
                </a:ext>
              </a:extLst>
            </xdr:cNvPr>
            <xdr:cNvSpPr/>
          </xdr:nvSpPr>
          <xdr:spPr bwMode="auto">
            <a:xfrm rot="5400000">
              <a:off x="18774333" y="4731194"/>
              <a:ext cx="608960" cy="349750"/>
            </a:xfrm>
            <a:prstGeom prst="leftArrowCallout">
              <a:avLst/>
            </a:prstGeom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t"/>
            <a:lstStyle/>
            <a:p>
              <a:pPr algn="ctr"/>
              <a:r>
                <a:rPr lang="en-US" altLang="zh-TW" sz="2000" b="1">
                  <a:solidFill>
                    <a:schemeClr val="tx1"/>
                  </a:solidFill>
                </a:rPr>
                <a:t>6</a:t>
              </a:r>
              <a:endParaRPr lang="zh-TW" altLang="en-US" sz="2000" b="1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0" name="文字方塊 29">
              <a:extLst>
                <a:ext uri="{FF2B5EF4-FFF2-40B4-BE49-F238E27FC236}">
                  <a16:creationId xmlns:a16="http://schemas.microsoft.com/office/drawing/2014/main" id="{E4C0FB38-5CC0-4C5A-A635-6BE8C7D21AE9}"/>
                </a:ext>
              </a:extLst>
            </xdr:cNvPr>
            <xdr:cNvSpPr txBox="1"/>
          </xdr:nvSpPr>
          <xdr:spPr bwMode="auto">
            <a:xfrm>
              <a:off x="9990049" y="5891152"/>
              <a:ext cx="8412896" cy="394033"/>
            </a:xfrm>
            <a:prstGeom prst="rect">
              <a:avLst/>
            </a:prstGeom>
            <a:solidFill>
              <a:srgbClr val="FFD54F"/>
            </a:solidFill>
            <a:ln w="381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zh-TW" altLang="en-US" sz="1600" b="1"/>
                <a:t>黃色網底處：已自動帶入公式，不用輸入</a:t>
              </a:r>
            </a:p>
          </xdr:txBody>
        </xdr:sp>
        <xdr:sp macro="" textlink="">
          <xdr:nvSpPr>
            <xdr:cNvPr id="31" name="橢圓 30">
              <a:extLst>
                <a:ext uri="{FF2B5EF4-FFF2-40B4-BE49-F238E27FC236}">
                  <a16:creationId xmlns:a16="http://schemas.microsoft.com/office/drawing/2014/main" id="{5E45508B-5B1A-44CA-96BF-92C54C82C9B4}"/>
                </a:ext>
              </a:extLst>
            </xdr:cNvPr>
            <xdr:cNvSpPr/>
          </xdr:nvSpPr>
          <xdr:spPr bwMode="auto">
            <a:xfrm>
              <a:off x="11436310" y="7306089"/>
              <a:ext cx="708952" cy="313435"/>
            </a:xfrm>
            <a:prstGeom prst="ellipse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TW" alt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295275</xdr:colOff>
      <xdr:row>0</xdr:row>
      <xdr:rowOff>66675</xdr:rowOff>
    </xdr:from>
    <xdr:to>
      <xdr:col>15</xdr:col>
      <xdr:colOff>686010</xdr:colOff>
      <xdr:row>8</xdr:row>
      <xdr:rowOff>143126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FB548BE-DC61-4E0E-AEAC-235C0EC0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2100" y="66675"/>
          <a:ext cx="1505160" cy="180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G17"/>
  <sheetViews>
    <sheetView workbookViewId="0">
      <selection activeCell="G11" sqref="G11"/>
    </sheetView>
  </sheetViews>
  <sheetFormatPr defaultColWidth="12" defaultRowHeight="27.75"/>
  <cols>
    <col min="1" max="1" width="12.25" style="176" bestFit="1" customWidth="1"/>
    <col min="2" max="2" width="16.625" style="176" bestFit="1" customWidth="1"/>
    <col min="3" max="3" width="21.625" style="176" customWidth="1"/>
    <col min="4" max="4" width="12" style="176" customWidth="1"/>
    <col min="5" max="5" width="12.25" style="176" bestFit="1" customWidth="1"/>
    <col min="6" max="6" width="16.625" style="176" bestFit="1" customWidth="1"/>
    <col min="7" max="7" width="20.375" style="176" customWidth="1"/>
    <col min="8" max="16384" width="12" style="176"/>
  </cols>
  <sheetData>
    <row r="1" spans="1:7" ht="33.75" customHeight="1" thickBot="1">
      <c r="A1" s="327" t="s">
        <v>946</v>
      </c>
      <c r="B1" s="327"/>
      <c r="C1" s="327"/>
      <c r="D1" s="175"/>
      <c r="E1" s="327" t="s">
        <v>945</v>
      </c>
      <c r="F1" s="327"/>
      <c r="G1" s="327"/>
    </row>
    <row r="2" spans="1:7" ht="28.5" thickBot="1">
      <c r="A2" s="177" t="s">
        <v>947</v>
      </c>
      <c r="B2" s="323" t="s">
        <v>949</v>
      </c>
      <c r="C2" s="324"/>
      <c r="E2" s="177" t="s">
        <v>947</v>
      </c>
      <c r="F2" s="325" t="s">
        <v>951</v>
      </c>
      <c r="G2" s="326"/>
    </row>
    <row r="3" spans="1:7">
      <c r="A3" s="178" t="s">
        <v>938</v>
      </c>
      <c r="B3" s="179" t="s">
        <v>952</v>
      </c>
      <c r="C3" s="180" t="s">
        <v>940</v>
      </c>
      <c r="E3" s="178" t="s">
        <v>938</v>
      </c>
      <c r="F3" s="179" t="s">
        <v>952</v>
      </c>
      <c r="G3" s="180" t="s">
        <v>940</v>
      </c>
    </row>
    <row r="4" spans="1:7">
      <c r="A4" s="181" t="s">
        <v>923</v>
      </c>
      <c r="B4" s="182">
        <f>'寄單總表(台南區)'!L9</f>
        <v>0</v>
      </c>
      <c r="C4" s="183">
        <f>'寄單總表(台南區)'!L13</f>
        <v>0</v>
      </c>
      <c r="E4" s="184" t="s">
        <v>557</v>
      </c>
      <c r="F4" s="187">
        <f>'寄單總表(小北實業.嘉義以北)'!L9</f>
        <v>0</v>
      </c>
      <c r="G4" s="186">
        <f>'寄單總表(小北實業.嘉義以北)'!L22</f>
        <v>0</v>
      </c>
    </row>
    <row r="5" spans="1:7">
      <c r="A5" s="188" t="s">
        <v>906</v>
      </c>
      <c r="B5" s="189">
        <f>'寄單總表(高雄區)'!L9</f>
        <v>0</v>
      </c>
      <c r="C5" s="190">
        <f>'寄單總表(高雄區)'!L13</f>
        <v>0</v>
      </c>
      <c r="E5" s="184" t="s">
        <v>942</v>
      </c>
      <c r="F5" s="187">
        <f>'寄單總表(小北實業.嘉義以北)'!L10</f>
        <v>0</v>
      </c>
      <c r="G5" s="186">
        <f>'寄單總表(小北實業.嘉義以北)'!L23</f>
        <v>0</v>
      </c>
    </row>
    <row r="6" spans="1:7">
      <c r="A6" s="184" t="s">
        <v>557</v>
      </c>
      <c r="B6" s="185">
        <f>'寄單總表(台北區)'!L9</f>
        <v>0</v>
      </c>
      <c r="C6" s="186">
        <f>'寄單總表(台北區)'!L14</f>
        <v>0</v>
      </c>
      <c r="E6" s="184" t="s">
        <v>930</v>
      </c>
      <c r="F6" s="187">
        <f>'寄單總表(小北實業.嘉義以北)'!L11</f>
        <v>0</v>
      </c>
      <c r="G6" s="186">
        <f>'寄單總表(小北實業.嘉義以北)'!L24</f>
        <v>0</v>
      </c>
    </row>
    <row r="7" spans="1:7">
      <c r="A7" s="184" t="s">
        <v>942</v>
      </c>
      <c r="B7" s="185">
        <f>'寄單總表(台北區)'!L10</f>
        <v>0</v>
      </c>
      <c r="C7" s="186">
        <f>'寄單總表(台北區)'!L15</f>
        <v>0</v>
      </c>
      <c r="E7" s="184" t="s">
        <v>931</v>
      </c>
      <c r="F7" s="187">
        <f>'寄單總表(小北實業.嘉義以北)'!L12</f>
        <v>0</v>
      </c>
      <c r="G7" s="186">
        <f>'寄單總表(小北實業.嘉義以北)'!L25</f>
        <v>0</v>
      </c>
    </row>
    <row r="8" spans="1:7">
      <c r="A8" s="192" t="s">
        <v>930</v>
      </c>
      <c r="B8" s="194">
        <f>'寄單總表(桃園區,新竹區,苗栗區) '!L9</f>
        <v>0</v>
      </c>
      <c r="C8" s="193">
        <f>'寄單總表(桃園區,新竹區,苗栗區) '!L15</f>
        <v>0</v>
      </c>
      <c r="E8" s="184" t="s">
        <v>932</v>
      </c>
      <c r="F8" s="187">
        <f>'寄單總表(小北實業.嘉義以北)'!L13</f>
        <v>0</v>
      </c>
      <c r="G8" s="186">
        <f>'寄單總表(小北實業.嘉義以北)'!L26</f>
        <v>0</v>
      </c>
    </row>
    <row r="9" spans="1:7">
      <c r="A9" s="192" t="s">
        <v>931</v>
      </c>
      <c r="B9" s="194">
        <f>'寄單總表(桃園區,新竹區,苗栗區) '!L10</f>
        <v>0</v>
      </c>
      <c r="C9" s="193">
        <f>'寄單總表(桃園區,新竹區,苗栗區) '!L16</f>
        <v>0</v>
      </c>
      <c r="E9" s="184" t="s">
        <v>933</v>
      </c>
      <c r="F9" s="187">
        <f>'寄單總表(小北實業.嘉義以北)'!L14</f>
        <v>0</v>
      </c>
      <c r="G9" s="186">
        <f>'寄單總表(小北實業.嘉義以北)'!L27</f>
        <v>0</v>
      </c>
    </row>
    <row r="10" spans="1:7">
      <c r="A10" s="192" t="s">
        <v>932</v>
      </c>
      <c r="B10" s="194">
        <f>'寄單總表(桃園區,新竹區,苗栗區) '!L11</f>
        <v>0</v>
      </c>
      <c r="C10" s="193">
        <f>'寄單總表(桃園區,新竹區,苗栗區) '!L17</f>
        <v>0</v>
      </c>
      <c r="E10" s="184" t="s">
        <v>935</v>
      </c>
      <c r="F10" s="187">
        <f>'寄單總表(小北實業.嘉義以北)'!L15</f>
        <v>0</v>
      </c>
      <c r="G10" s="186">
        <f>'寄單總表(小北實業.嘉義以北)'!L28</f>
        <v>0</v>
      </c>
    </row>
    <row r="11" spans="1:7">
      <c r="A11" s="184" t="s">
        <v>933</v>
      </c>
      <c r="B11" s="185">
        <f>'寄單總表(台中區,彰化區,南投區) '!L9</f>
        <v>0</v>
      </c>
      <c r="C11" s="186">
        <f>'寄單總表(台中區,彰化區,南投區) '!L15</f>
        <v>0</v>
      </c>
      <c r="E11" s="184" t="s">
        <v>934</v>
      </c>
      <c r="F11" s="187">
        <f>'寄單總表(小北實業.嘉義以北)'!L16</f>
        <v>0</v>
      </c>
      <c r="G11" s="186">
        <f>'寄單總表(小北實業.嘉義以北)'!L29</f>
        <v>0</v>
      </c>
    </row>
    <row r="12" spans="1:7">
      <c r="A12" s="184" t="s">
        <v>935</v>
      </c>
      <c r="B12" s="185">
        <f>'寄單總表(台中區,彰化區,南投區) '!L10</f>
        <v>0</v>
      </c>
      <c r="C12" s="186">
        <f>'寄單總表(台中區,彰化區,南投區) '!L16</f>
        <v>0</v>
      </c>
      <c r="E12" s="184" t="s">
        <v>939</v>
      </c>
      <c r="F12" s="187">
        <f>'寄單總表(小北實業.嘉義以北)'!L17</f>
        <v>0</v>
      </c>
      <c r="G12" s="186">
        <f>'寄單總表(小北實業.嘉義以北)'!L30</f>
        <v>0</v>
      </c>
    </row>
    <row r="13" spans="1:7">
      <c r="A13" s="184" t="s">
        <v>934</v>
      </c>
      <c r="B13" s="185">
        <f>'寄單總表(台中區,彰化區,南投區) '!L11</f>
        <v>0</v>
      </c>
      <c r="C13" s="186">
        <f>'寄單總表(台中區,彰化區,南投區) '!L17</f>
        <v>0</v>
      </c>
      <c r="E13" s="184" t="s">
        <v>936</v>
      </c>
      <c r="F13" s="187">
        <f>'寄單總表(小北實業.嘉義以北)'!L18</f>
        <v>0</v>
      </c>
      <c r="G13" s="186">
        <f>'寄單總表(小北實業.嘉義以北)'!L31</f>
        <v>0</v>
      </c>
    </row>
    <row r="14" spans="1:7">
      <c r="A14" s="192" t="s">
        <v>939</v>
      </c>
      <c r="B14" s="194">
        <f>'寄單總表(雲林區,嘉義區)'!L9</f>
        <v>0</v>
      </c>
      <c r="C14" s="193">
        <f>'寄單總表(雲林區,嘉義區)'!L14</f>
        <v>0</v>
      </c>
      <c r="E14" s="188" t="s">
        <v>923</v>
      </c>
      <c r="F14" s="191">
        <f>'寄單總表(小北實業.台南以南)'!L9</f>
        <v>0</v>
      </c>
      <c r="G14" s="190">
        <f>'寄單總表(小北實業.台南以南)'!L15</f>
        <v>0</v>
      </c>
    </row>
    <row r="15" spans="1:7">
      <c r="A15" s="192" t="s">
        <v>936</v>
      </c>
      <c r="B15" s="194">
        <f>'寄單總表(雲林區,嘉義區)'!L10</f>
        <v>0</v>
      </c>
      <c r="C15" s="193">
        <f>'寄單總表(雲林區,嘉義區)'!L15</f>
        <v>0</v>
      </c>
      <c r="E15" s="188" t="s">
        <v>906</v>
      </c>
      <c r="F15" s="191">
        <f>'寄單總表(小北實業.台南以南)'!L10</f>
        <v>0</v>
      </c>
      <c r="G15" s="190">
        <f>'寄單總表(小北實業.台南以南)'!L16</f>
        <v>0</v>
      </c>
    </row>
    <row r="16" spans="1:7">
      <c r="A16" s="181" t="s">
        <v>907</v>
      </c>
      <c r="B16" s="182">
        <f>'寄單總表(屏東區)'!L9</f>
        <v>0</v>
      </c>
      <c r="C16" s="183">
        <f>'寄單總表(屏東區)'!L13</f>
        <v>0</v>
      </c>
      <c r="E16" s="188" t="s">
        <v>907</v>
      </c>
      <c r="F16" s="191">
        <f>'寄單總表(小北實業.台南以南)'!L11</f>
        <v>0</v>
      </c>
      <c r="G16" s="190">
        <f>'寄單總表(小北實業.台南以南)'!L17</f>
        <v>0</v>
      </c>
    </row>
    <row r="17" spans="1:7" ht="28.5" thickBot="1">
      <c r="A17" s="195" t="s">
        <v>941</v>
      </c>
      <c r="B17" s="196">
        <f>IF(SUM(B4:B16)=0,0,IF(SUM(B4:B16)=SUM('寄單總表(台南區)'!$L$10,'寄單總表(高雄區)'!$L$10,'寄單總表(台北區)'!$L$11,'寄單總表(桃園區,新竹區,苗栗區)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'!$L$12,'寄單總表(雲林區,嘉義區)'!$L$11,'寄單總表(屏東區)'!$L$10),SUM(B4:B16),"NO"))</f>
        <v>0</v>
      </c>
      <c r="C17" s="197">
        <f>IF(SUM(C4:C16)=0,0,IF(SUM(C4:C16)=SUMIF(發票明細!$Q:$Q,$B$2,發票明細!$L:$L),SUM(C$4:$C16),"NO"))</f>
        <v>0</v>
      </c>
      <c r="E17" s="195" t="s">
        <v>941</v>
      </c>
      <c r="F17" s="196">
        <f>IF(SUM(F4:F16)=0,0,IF(SUM(F4:F16)=SUM('寄單總表(小北實業.台南以南)'!$L$12,'寄單總表(小北實業.嘉義以北)'!$L$19),SUM(F4:F16),"NO"))</f>
        <v>0</v>
      </c>
      <c r="G17" s="198">
        <f>IF(SUM(G4:G16)=SUMIF(發票明細!$Q:$Q,$F$2,發票明細!$L:$L),SUM($G$4:G16),"NO")</f>
        <v>0</v>
      </c>
    </row>
  </sheetData>
  <sheetProtection password="CC6B" sheet="1"/>
  <mergeCells count="4">
    <mergeCell ref="B2:C2"/>
    <mergeCell ref="F2:G2"/>
    <mergeCell ref="E1:G1"/>
    <mergeCell ref="A1:C1"/>
  </mergeCells>
  <phoneticPr fontId="21" type="noConversion"/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O63"/>
  <sheetViews>
    <sheetView view="pageBreakPreview" zoomScaleNormal="100" zoomScaleSheetLayoutView="100" workbookViewId="0">
      <selection activeCell="I14" sqref="I14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3" width="11.25" style="3" customWidth="1"/>
    <col min="14" max="16384" width="9" style="31"/>
  </cols>
  <sheetData>
    <row r="1" spans="1:119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</row>
    <row r="2" spans="1:119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</row>
    <row r="3" spans="1:119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</row>
    <row r="4" spans="1:119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IFERROR(MID(VLOOKUP("桃竹苗",發票明細!A:E,5,0),6,8),"")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9" s="30" customFormat="1" ht="20.100000000000001" customHeight="1">
      <c r="A5" s="400" t="s">
        <v>0</v>
      </c>
      <c r="B5" s="418" t="s">
        <v>1</v>
      </c>
      <c r="C5" s="419"/>
      <c r="D5" s="390" t="s">
        <v>2</v>
      </c>
      <c r="E5" s="391" t="s">
        <v>582</v>
      </c>
      <c r="F5" s="390" t="s">
        <v>0</v>
      </c>
      <c r="G5" s="418" t="s">
        <v>1</v>
      </c>
      <c r="H5" s="419"/>
      <c r="I5" s="390" t="s">
        <v>2</v>
      </c>
      <c r="J5" s="391" t="s">
        <v>582</v>
      </c>
      <c r="K5" s="377" t="s">
        <v>910</v>
      </c>
      <c r="L5" s="372"/>
      <c r="N5" s="31"/>
      <c r="O5" s="31"/>
    </row>
    <row r="6" spans="1:119" s="30" customFormat="1" ht="20.100000000000001" customHeight="1" thickBot="1">
      <c r="A6" s="401"/>
      <c r="B6" s="420"/>
      <c r="C6" s="421"/>
      <c r="D6" s="390"/>
      <c r="E6" s="391"/>
      <c r="F6" s="390"/>
      <c r="G6" s="420"/>
      <c r="H6" s="421"/>
      <c r="I6" s="390"/>
      <c r="J6" s="391"/>
      <c r="K6" s="378"/>
      <c r="L6" s="373"/>
      <c r="N6" s="31"/>
      <c r="O6" s="31"/>
    </row>
    <row r="7" spans="1:119" ht="20.100000000000001" customHeight="1" thickBot="1">
      <c r="A7" s="413" t="s">
        <v>660</v>
      </c>
      <c r="B7" s="416"/>
      <c r="C7" s="416"/>
      <c r="D7" s="416"/>
      <c r="E7" s="417"/>
      <c r="F7" s="413" t="s">
        <v>661</v>
      </c>
      <c r="G7" s="416"/>
      <c r="H7" s="416"/>
      <c r="I7" s="416"/>
      <c r="J7" s="417"/>
      <c r="K7" s="137"/>
      <c r="L7" s="138"/>
      <c r="M7" s="2"/>
    </row>
    <row r="8" spans="1:119" ht="20.100000000000001" customHeight="1">
      <c r="A8" s="149">
        <v>40</v>
      </c>
      <c r="B8" s="342" t="s">
        <v>766</v>
      </c>
      <c r="C8" s="343" t="str">
        <f>IF(COUNTIF(發票明細!$B:$B,$A8)=0,"",COUNTIF(發票明細!$B:$B,$A8))</f>
        <v/>
      </c>
      <c r="D8" s="96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19" si="0">IF(D8="","","V")</f>
        <v/>
      </c>
      <c r="F8" s="149">
        <v>112</v>
      </c>
      <c r="G8" s="342" t="s">
        <v>782</v>
      </c>
      <c r="H8" s="343" t="str">
        <f>IF(COUNTIF(發票明細!$B:$B,$F8)=0,"",COUNTIF(發票明細!$B:$B,$F8))</f>
        <v/>
      </c>
      <c r="I8" s="89" t="str">
        <f>IF(SUM(SUMIF(發票明細!$B:$B,$F8,發票明細!$L:$L),SUMIF(發票明細!$B:$B,$F8,發票明細!$M:$M))=0,"",SUM(SUMIF(發票明細!$B:$B,$F8,發票明細!$L:$L)))</f>
        <v/>
      </c>
      <c r="J8" s="127" t="str">
        <f>IF(I8="","","V")</f>
        <v/>
      </c>
      <c r="K8" s="139" t="s">
        <v>938</v>
      </c>
      <c r="L8" s="140" t="s">
        <v>937</v>
      </c>
      <c r="M8" s="2"/>
      <c r="N8" s="30"/>
      <c r="O8" s="124"/>
    </row>
    <row r="9" spans="1:119" ht="20.100000000000001" customHeight="1">
      <c r="A9" s="149">
        <v>48</v>
      </c>
      <c r="B9" s="342" t="s">
        <v>767</v>
      </c>
      <c r="C9" s="343" t="str">
        <f>IF(COUNTIF(發票明細!$B:$B,$A9)=0,"",COUNTIF(發票明細!$B:$B,$A9))</f>
        <v/>
      </c>
      <c r="D9" s="96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49">
        <v>116</v>
      </c>
      <c r="G9" s="342" t="s">
        <v>783</v>
      </c>
      <c r="H9" s="343" t="str">
        <f>IF(COUNTIF(發票明細!$B:$B,$F9)=0,"",COUNTIF(發票明細!$B:$B,$F9))</f>
        <v/>
      </c>
      <c r="I9" s="89" t="str">
        <f>IF(SUM(SUMIF(發票明細!$B:$B,$F9,發票明細!$L:$L),SUMIF(發票明細!$B:$B,$F9,發票明細!$M:$M))=0,"",SUM(SUMIF(發票明細!$B:$B,$F9,發票明細!$L:$L)))</f>
        <v/>
      </c>
      <c r="J9" s="127" t="str">
        <f>IF(I9="","","V")</f>
        <v/>
      </c>
      <c r="K9" s="141" t="s">
        <v>930</v>
      </c>
      <c r="L9" s="142">
        <f>SUM(COUNTIF(E8:E36,"V"))</f>
        <v>0</v>
      </c>
      <c r="O9" s="124"/>
    </row>
    <row r="10" spans="1:119" ht="20.100000000000001" customHeight="1">
      <c r="A10" s="149">
        <v>58</v>
      </c>
      <c r="B10" s="342" t="s">
        <v>768</v>
      </c>
      <c r="C10" s="343" t="str">
        <f>IF(COUNTIF(發票明細!$B:$B,$A10)=0,"",COUNTIF(發票明細!$B:$B,$A10))</f>
        <v/>
      </c>
      <c r="D10" s="96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149">
        <v>150</v>
      </c>
      <c r="G10" s="342" t="s">
        <v>784</v>
      </c>
      <c r="H10" s="343" t="str">
        <f>IF(COUNTIF(發票明細!$B:$B,$F10)=0,"",COUNTIF(發票明細!$B:$B,$F10))</f>
        <v/>
      </c>
      <c r="I10" s="89" t="str">
        <f>IF(SUM(SUMIF(發票明細!$B:$B,$F10,發票明細!$L:$L),SUMIF(發票明細!$B:$B,$F10,發票明細!$M:$M))=0,"",SUM(SUMIF(發票明細!$B:$B,$F10,發票明細!$L:$L)))</f>
        <v/>
      </c>
      <c r="J10" s="127" t="str">
        <f t="shared" ref="J10:J36" si="1">IF(I10="","","V")</f>
        <v/>
      </c>
      <c r="K10" s="141" t="s">
        <v>931</v>
      </c>
      <c r="L10" s="142">
        <f>SUM(COUNTIF(J8:J21,"V"))</f>
        <v>0</v>
      </c>
      <c r="O10" s="124"/>
    </row>
    <row r="11" spans="1:119" ht="20.100000000000001" customHeight="1">
      <c r="A11" s="149">
        <v>61</v>
      </c>
      <c r="B11" s="342" t="s">
        <v>769</v>
      </c>
      <c r="C11" s="343" t="str">
        <f>IF(COUNTIF(發票明細!$B:$B,$A11)=0,"",COUNTIF(發票明細!$B:$B,$A11))</f>
        <v/>
      </c>
      <c r="D11" s="96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149">
        <v>214</v>
      </c>
      <c r="G11" s="342" t="s">
        <v>785</v>
      </c>
      <c r="H11" s="343" t="str">
        <f>IF(COUNTIF(發票明細!$B:$B,$F11)=0,"",COUNTIF(發票明細!$B:$B,$F11))</f>
        <v/>
      </c>
      <c r="I11" s="89" t="str">
        <f>IF(SUM(SUMIF(發票明細!$B:$B,$F11,發票明細!$L:$L),SUMIF(發票明細!$B:$B,$F11,發票明細!$M:$M))=0,"",SUM(SUMIF(發票明細!$B:$B,$F11,發票明細!$L:$L)))</f>
        <v/>
      </c>
      <c r="J11" s="127" t="str">
        <f t="shared" si="1"/>
        <v/>
      </c>
      <c r="K11" s="141" t="s">
        <v>932</v>
      </c>
      <c r="L11" s="142">
        <f>SUM(COUNTIF(J23:J36,"V"))</f>
        <v>0</v>
      </c>
    </row>
    <row r="12" spans="1:119" ht="20.100000000000001" customHeight="1" thickBot="1">
      <c r="A12" s="149">
        <v>67</v>
      </c>
      <c r="B12" s="342" t="s">
        <v>770</v>
      </c>
      <c r="C12" s="343" t="str">
        <f>IF(COUNTIF(發票明細!$B:$B,$A12)=0,"",COUNTIF(發票明細!$B:$B,$A12))</f>
        <v/>
      </c>
      <c r="D12" s="96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55">
        <v>218</v>
      </c>
      <c r="G12" s="342" t="s">
        <v>786</v>
      </c>
      <c r="H12" s="343" t="str">
        <f>IF(COUNTIF(發票明細!$B:$B,$F12)=0,"",COUNTIF(發票明細!$B:$B,$F12))</f>
        <v/>
      </c>
      <c r="I12" s="89" t="str">
        <f>IF(SUM(SUMIF(發票明細!$B:$B,$F12,發票明細!$L:$L),SUMIF(發票明細!$B:$B,$F12,發票明細!$M:$M))=0,"",SUM(SUMIF(發票明細!$B:$B,$F12,發票明細!$L:$L)))</f>
        <v/>
      </c>
      <c r="J12" s="127" t="str">
        <f t="shared" si="1"/>
        <v/>
      </c>
      <c r="K12" s="144" t="s">
        <v>941</v>
      </c>
      <c r="L12" s="145">
        <f>SUM(L9:L11)</f>
        <v>0</v>
      </c>
    </row>
    <row r="13" spans="1:119" ht="20.100000000000001" customHeight="1" thickBot="1">
      <c r="A13" s="149">
        <v>70</v>
      </c>
      <c r="B13" s="342" t="s">
        <v>771</v>
      </c>
      <c r="C13" s="343" t="str">
        <f>IF(COUNTIF(發票明細!$B:$B,$A13)=0,"",COUNTIF(發票明細!$B:$B,$A13))</f>
        <v/>
      </c>
      <c r="D13" s="96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55"/>
      <c r="G13" s="342"/>
      <c r="H13" s="343"/>
      <c r="I13" s="89" t="str">
        <f>IF(SUM(SUMIF(發票明細!$B:$B,$F13,發票明細!$L:$L),SUMIF(發票明細!$B:$B,$F13,發票明細!$M:$M))=0,"",SUM(SUMIF(發票明細!$B:$B,$F13,發票明細!$L:$L)))</f>
        <v/>
      </c>
      <c r="J13" s="128" t="str">
        <f t="shared" si="1"/>
        <v/>
      </c>
      <c r="K13" s="137"/>
      <c r="L13" s="138"/>
    </row>
    <row r="14" spans="1:119" ht="20.100000000000001" customHeight="1">
      <c r="A14" s="149">
        <v>85</v>
      </c>
      <c r="B14" s="342" t="s">
        <v>772</v>
      </c>
      <c r="C14" s="343" t="str">
        <f>IF(COUNTIF(發票明細!$B:$B,$A14)=0,"",COUNTIF(發票明細!$B:$B,$A14))</f>
        <v/>
      </c>
      <c r="D14" s="96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61"/>
      <c r="G14" s="342"/>
      <c r="H14" s="343" t="str">
        <f>IF(COUNTIF(發票明細!$B:$B,$F14)=0,"",COUNTIF(發票明細!$B:$B,$F14))</f>
        <v/>
      </c>
      <c r="I14" s="89" t="str">
        <f>IF(SUM(SUMIF(發票明細!$B:$B,$F14,發票明細!$L:$L),SUMIF(發票明細!$B:$B,$F14,發票明細!$M:$M))=0,"",SUM(SUMIF(發票明細!$B:$B,$F14,發票明細!$L:$L)))</f>
        <v/>
      </c>
      <c r="J14" s="127" t="str">
        <f t="shared" si="1"/>
        <v/>
      </c>
      <c r="K14" s="139" t="s">
        <v>938</v>
      </c>
      <c r="L14" s="140" t="s">
        <v>940</v>
      </c>
    </row>
    <row r="15" spans="1:119" ht="20.100000000000001" customHeight="1">
      <c r="A15" s="150">
        <v>133</v>
      </c>
      <c r="B15" s="342" t="s">
        <v>773</v>
      </c>
      <c r="C15" s="343" t="str">
        <f>IF(COUNTIF(發票明細!$B:$B,$A15)=0,"",COUNTIF(發票明細!$B:$B,$A15))</f>
        <v/>
      </c>
      <c r="D15" s="96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61"/>
      <c r="G15" s="342"/>
      <c r="H15" s="343" t="str">
        <f>IF(COUNTIF(發票明細!$B:$B,$F15)=0,"",COUNTIF(發票明細!$B:$B,$F15))</f>
        <v/>
      </c>
      <c r="I15" s="89" t="str">
        <f>IF(SUM(SUMIF(發票明細!$B:$B,$F15,發票明細!$L:$L),SUMIF(發票明細!$B:$B,$F15,發票明細!$M:$M))=0,"",SUM(SUMIF(發票明細!$B:$B,$F15,發票明細!$L:$L)))</f>
        <v/>
      </c>
      <c r="J15" s="128" t="str">
        <f t="shared" si="1"/>
        <v/>
      </c>
      <c r="K15" s="141" t="s">
        <v>930</v>
      </c>
      <c r="L15" s="146">
        <f>SUM(D8:D36)</f>
        <v>0</v>
      </c>
      <c r="M15" s="2"/>
    </row>
    <row r="16" spans="1:119" ht="20.100000000000001" customHeight="1">
      <c r="A16" s="149">
        <v>137</v>
      </c>
      <c r="B16" s="342" t="s">
        <v>774</v>
      </c>
      <c r="C16" s="343" t="str">
        <f>IF(COUNTIF(發票明細!$B:$B,$A16)=0,"",COUNTIF(發票明細!$B:$B,$A16))</f>
        <v/>
      </c>
      <c r="D16" s="96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61"/>
      <c r="G16" s="342"/>
      <c r="H16" s="343" t="str">
        <f>IF(COUNTIF(發票明細!$B:$B,$F16)=0,"",COUNTIF(發票明細!$B:$B,$F16))</f>
        <v/>
      </c>
      <c r="I16" s="89" t="str">
        <f>IF(SUM(SUMIF(發票明細!$B:$B,$F16,發票明細!$L:$L),SUMIF(發票明細!$B:$B,$F16,發票明細!$M:$M))=0,"",SUM(SUMIF(發票明細!$B:$B,$F16,發票明細!$L:$L)))</f>
        <v/>
      </c>
      <c r="J16" s="128" t="str">
        <f>IF(I16="","","V")</f>
        <v/>
      </c>
      <c r="K16" s="141" t="s">
        <v>931</v>
      </c>
      <c r="L16" s="146">
        <f>SUM(I8:I21)</f>
        <v>0</v>
      </c>
      <c r="M16" s="2"/>
    </row>
    <row r="17" spans="1:15" ht="20.100000000000001" customHeight="1">
      <c r="A17" s="149">
        <v>148</v>
      </c>
      <c r="B17" s="342" t="s">
        <v>775</v>
      </c>
      <c r="C17" s="343" t="str">
        <f>IF(COUNTIF(發票明細!$B:$B,$A17)=0,"",COUNTIF(發票明細!$B:$B,$A17))</f>
        <v/>
      </c>
      <c r="D17" s="96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168"/>
      <c r="G17" s="342"/>
      <c r="H17" s="343" t="str">
        <f>IF(COUNTIF(發票明細!$B:$B,$F17)=0,"",COUNTIF(發票明細!$B:$B,$F17))</f>
        <v/>
      </c>
      <c r="I17" s="89" t="str">
        <f>IF(SUM(SUMIF(發票明細!$B:$B,$F17,發票明細!$L:$L),SUMIF(發票明細!$B:$B,$F17,發票明細!$M:$M))=0,"",SUM(SUMIF(發票明細!$B:$B,$F17,發票明細!$L:$L)))</f>
        <v/>
      </c>
      <c r="J17" s="127" t="str">
        <f>IF(I17="","","V")</f>
        <v/>
      </c>
      <c r="K17" s="141" t="s">
        <v>932</v>
      </c>
      <c r="L17" s="146">
        <f>SUM(I23:I36)</f>
        <v>0</v>
      </c>
    </row>
    <row r="18" spans="1:15" ht="20.100000000000001" customHeight="1" thickBot="1">
      <c r="A18" s="151">
        <v>154</v>
      </c>
      <c r="B18" s="342" t="s">
        <v>776</v>
      </c>
      <c r="C18" s="343" t="str">
        <f>IF(COUNTIF(發票明細!$B:$B,$A18)=0,"",COUNTIF(發票明細!$B:$B,$A18))</f>
        <v/>
      </c>
      <c r="D18" s="96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168"/>
      <c r="G18" s="342"/>
      <c r="H18" s="343" t="str">
        <f>IF(COUNTIF(發票明細!$B:$B,$F18)=0,"",COUNTIF(發票明細!$B:$B,$F18))</f>
        <v/>
      </c>
      <c r="I18" s="89" t="str">
        <f>IF(SUM(SUMIF(發票明細!$B:$B,$F18,發票明細!$L:$L),SUMIF(發票明細!$B:$B,$F18,發票明細!$M:$M))=0,"",SUM(SUMIF(發票明細!$B:$B,$F18,發票明細!$L:$L)))</f>
        <v/>
      </c>
      <c r="J18" s="127" t="str">
        <f>IF(I18="","","V")</f>
        <v/>
      </c>
      <c r="K18" s="144" t="s">
        <v>941</v>
      </c>
      <c r="L18" s="148">
        <f>SUM(L15:L17)</f>
        <v>0</v>
      </c>
      <c r="M18" s="2"/>
    </row>
    <row r="19" spans="1:15" ht="20.100000000000001" customHeight="1">
      <c r="A19" s="151">
        <v>157</v>
      </c>
      <c r="B19" s="342" t="s">
        <v>777</v>
      </c>
      <c r="C19" s="343" t="str">
        <f>IF(COUNTIF(發票明細!$B:$B,$A19)=0,"",COUNTIF(發票明細!$B:$B,$A19))</f>
        <v/>
      </c>
      <c r="D19" s="96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169"/>
      <c r="G19" s="342"/>
      <c r="H19" s="343" t="str">
        <f>IF(COUNTIF(發票明細!$B:$B,$F19)=0,"",COUNTIF(發票明細!$B:$B,$F19))</f>
        <v/>
      </c>
      <c r="I19" s="89" t="str">
        <f>IF(SUM(SUMIF(發票明細!$B:$B,$F19,發票明細!$L:$L),SUMIF(發票明細!$B:$B,$F19,發票明細!$M:$M))=0,"",SUM(SUMIF(發票明細!$B:$B,$F19,發票明細!$L:$L)))</f>
        <v/>
      </c>
      <c r="J19" s="127" t="str">
        <f t="shared" si="1"/>
        <v/>
      </c>
    </row>
    <row r="20" spans="1:15" ht="20.100000000000001" customHeight="1">
      <c r="A20" s="151">
        <v>187</v>
      </c>
      <c r="B20" s="342" t="s">
        <v>778</v>
      </c>
      <c r="C20" s="343" t="str">
        <f>IF(COUNTIF(發票明細!$B:$B,$A20)=0,"",COUNTIF(發票明細!$B:$B,$A20))</f>
        <v/>
      </c>
      <c r="D20" s="96" t="str">
        <f>IF(SUM(SUMIF(發票明細!$B:$B,$A20,發票明細!$L:$L),SUMIF(發票明細!$B:$B,$A20,發票明細!$M:$M))=0,"",SUM(SUMIF(發票明細!$B:$B,$A20,發票明細!$L:$L)))</f>
        <v/>
      </c>
      <c r="E20" s="127" t="str">
        <f t="shared" ref="E20:E29" si="2">IF(D20="","","V")</f>
        <v/>
      </c>
      <c r="F20" s="161"/>
      <c r="G20" s="342"/>
      <c r="H20" s="343" t="str">
        <f>IF(COUNTIF(發票明細!$B:$B,$F20)=0,"",COUNTIF(發票明細!$B:$B,$F20))</f>
        <v/>
      </c>
      <c r="I20" s="89" t="str">
        <f>IF(SUM(SUMIF(發票明細!$B:$B,$F20,發票明細!$L:$L),SUMIF(發票明細!$B:$B,$F20,發票明細!$M:$M))=0,"",SUM(SUMIF(發票明細!$B:$B,$F20,發票明細!$L:$L)))</f>
        <v/>
      </c>
      <c r="J20" s="127" t="str">
        <f t="shared" si="1"/>
        <v/>
      </c>
    </row>
    <row r="21" spans="1:15" ht="20.100000000000001" customHeight="1">
      <c r="A21" s="151">
        <v>191</v>
      </c>
      <c r="B21" s="342" t="s">
        <v>779</v>
      </c>
      <c r="C21" s="343" t="str">
        <f>IF(COUNTIF(發票明細!$B:$B,$A21)=0,"",COUNTIF(發票明細!$B:$B,$A21))</f>
        <v/>
      </c>
      <c r="D21" s="96" t="str">
        <f>IF(SUM(SUMIF(發票明細!$B:$B,$A21,發票明細!$L:$L),SUMIF(發票明細!$B:$B,$A21,發票明細!$M:$M))=0,"",SUM(SUMIF(發票明細!$B:$B,$A21,發票明細!$L:$L)))</f>
        <v/>
      </c>
      <c r="E21" s="127" t="str">
        <f t="shared" si="2"/>
        <v/>
      </c>
      <c r="F21" s="161"/>
      <c r="G21" s="342"/>
      <c r="H21" s="343" t="str">
        <f>IF(COUNTIF(發票明細!$B:$B,$F21)=0,"",COUNTIF(發票明細!$B:$B,$F21))</f>
        <v/>
      </c>
      <c r="I21" s="89" t="str">
        <f>IF(SUM(SUMIF(發票明細!$B:$B,$F21,發票明細!$L:$L),SUMIF(發票明細!$B:$B,$F21,發票明細!$M:$M))=0,"",SUM(SUMIF(發票明細!$B:$B,$F21,發票明細!$L:$L)))</f>
        <v/>
      </c>
      <c r="J21" s="127" t="str">
        <f t="shared" si="1"/>
        <v/>
      </c>
    </row>
    <row r="22" spans="1:15" ht="20.100000000000001" customHeight="1">
      <c r="A22" s="151">
        <v>193</v>
      </c>
      <c r="B22" s="342" t="s">
        <v>780</v>
      </c>
      <c r="C22" s="343" t="str">
        <f>IF(COUNTIF(發票明細!$B:$B,$A22)=0,"",COUNTIF(發票明細!$B:$B,$A22))</f>
        <v/>
      </c>
      <c r="D22" s="96" t="str">
        <f>IF(SUM(SUMIF(發票明細!$B:$B,$A22,發票明細!$L:$L),SUMIF(發票明細!$B:$B,$A22,發票明細!$M:$M))=0,"",SUM(SUMIF(發票明細!$B:$B,$A22,發票明細!$L:$L)))</f>
        <v/>
      </c>
      <c r="E22" s="127" t="str">
        <f t="shared" si="2"/>
        <v/>
      </c>
      <c r="F22" s="422" t="s">
        <v>662</v>
      </c>
      <c r="G22" s="423"/>
      <c r="H22" s="423"/>
      <c r="I22" s="423"/>
      <c r="J22" s="424"/>
    </row>
    <row r="23" spans="1:15" ht="20.100000000000001" customHeight="1">
      <c r="A23" s="151">
        <v>198</v>
      </c>
      <c r="B23" s="342" t="s">
        <v>901</v>
      </c>
      <c r="C23" s="343" t="str">
        <f>IF(COUNTIF(發票明細!$B:$B,$A23)=0,"",COUNTIF(發票明細!$B:$B,$A23))</f>
        <v/>
      </c>
      <c r="D23" s="96" t="str">
        <f>IF(SUM(SUMIF(發票明細!$B:$B,$A23,發票明細!$L:$L),SUMIF(發票明細!$B:$B,$A23,發票明細!$M:$M))=0,"",SUM(SUMIF(發票明細!$B:$B,$A23,發票明細!$L:$L)))</f>
        <v/>
      </c>
      <c r="E23" s="127" t="str">
        <f t="shared" si="2"/>
        <v/>
      </c>
      <c r="F23" s="158">
        <v>122</v>
      </c>
      <c r="G23" s="342" t="s">
        <v>787</v>
      </c>
      <c r="H23" s="343" t="str">
        <f>IF(COUNTIF(發票明細!$B:$B,$F23)=0,"",COUNTIF(發票明細!$B:$B,$F23))</f>
        <v/>
      </c>
      <c r="I23" s="89" t="str">
        <f>IF(SUM(SUMIF(發票明細!$B:$B,$F23,發票明細!$L:$L),SUMIF(發票明細!$B:$B,$F23,發票明細!$M:$M))=0,"",SUM(SUMIF(發票明細!$B:$B,$F23,發票明細!$L:$L)))</f>
        <v/>
      </c>
      <c r="J23" s="127" t="str">
        <f t="shared" si="1"/>
        <v/>
      </c>
    </row>
    <row r="24" spans="1:15" ht="20.100000000000001" customHeight="1">
      <c r="A24" s="152">
        <v>206</v>
      </c>
      <c r="B24" s="342" t="s">
        <v>781</v>
      </c>
      <c r="C24" s="343" t="str">
        <f>IF(COUNTIF(發票明細!$B:$B,$A24)=0,"",COUNTIF(發票明細!$B:$B,$A24))</f>
        <v/>
      </c>
      <c r="D24" s="96" t="str">
        <f>IF(SUM(SUMIF(發票明細!$B:$B,$A24,發票明細!$L:$L),SUMIF(發票明細!$B:$B,$A24,發票明細!$M:$M))=0,"",SUM(SUMIF(發票明細!$B:$B,$A24,發票明細!$L:$L)))</f>
        <v/>
      </c>
      <c r="E24" s="127" t="str">
        <f t="shared" si="2"/>
        <v/>
      </c>
      <c r="F24" s="158">
        <v>155</v>
      </c>
      <c r="G24" s="342" t="s">
        <v>788</v>
      </c>
      <c r="H24" s="343" t="str">
        <f>IF(COUNTIF(發票明細!$B:$B,$F24)=0,"",COUNTIF(發票明細!$B:$B,$F24))</f>
        <v/>
      </c>
      <c r="I24" s="89" t="str">
        <f>IF(SUM(SUMIF(發票明細!$B:$B,$F24,發票明細!$L:$L),SUMIF(發票明細!$B:$B,$F24,發票明細!$M:$M))=0,"",SUM(SUMIF(發票明細!$B:$B,$F24,發票明細!$L:$L)))</f>
        <v/>
      </c>
      <c r="J24" s="127" t="str">
        <f>IF(I24="","","V")</f>
        <v/>
      </c>
    </row>
    <row r="25" spans="1:15" ht="20.100000000000001" customHeight="1">
      <c r="A25" s="165"/>
      <c r="B25" s="342"/>
      <c r="C25" s="343" t="str">
        <f>IF(COUNTIF(發票明細!$B:$B,$A25)=0,"",COUNTIF(發票明細!$B:$B,$A25))</f>
        <v/>
      </c>
      <c r="D25" s="96" t="str">
        <f>IF(SUM(SUMIF(發票明細!$B:$B,$A25,發票明細!$L:$L),SUMIF(發票明細!$B:$B,$A25,發票明細!$M:$M))=0,"",SUM(SUMIF(發票明細!$B:$B,$A25,發票明細!$L:$L)))</f>
        <v/>
      </c>
      <c r="E25" s="127" t="str">
        <f t="shared" si="2"/>
        <v/>
      </c>
      <c r="F25" s="158">
        <v>172</v>
      </c>
      <c r="G25" s="342" t="s">
        <v>789</v>
      </c>
      <c r="H25" s="343" t="str">
        <f>IF(COUNTIF(發票明細!$B:$B,$F25)=0,"",COUNTIF(發票明細!$B:$B,$F25))</f>
        <v/>
      </c>
      <c r="I25" s="89" t="str">
        <f>IF(SUM(SUMIF(發票明細!$B:$B,$F25,發票明細!$L:$L),SUMIF(發票明細!$B:$B,$F25,發票明細!$M:$M))=0,"",SUM(SUMIF(發票明細!$B:$B,$F25,發票明細!$L:$L)))</f>
        <v/>
      </c>
      <c r="J25" s="127" t="str">
        <f t="shared" si="1"/>
        <v/>
      </c>
    </row>
    <row r="26" spans="1:15" ht="20.100000000000001" customHeight="1">
      <c r="A26" s="165"/>
      <c r="B26" s="342"/>
      <c r="C26" s="343" t="str">
        <f>IF(COUNTIF(發票明細!$B:$B,$A26)=0,"",COUNTIF(發票明細!$B:$B,$A26))</f>
        <v/>
      </c>
      <c r="D26" s="96" t="str">
        <f>IF(SUM(SUMIF(發票明細!$B:$B,$A26,發票明細!$L:$L),SUMIF(發票明細!$B:$B,$A26,發票明細!$M:$M))=0,"",SUM(SUMIF(發票明細!$B:$B,$A26,發票明細!$L:$L)))</f>
        <v/>
      </c>
      <c r="E26" s="127" t="str">
        <f t="shared" si="2"/>
        <v/>
      </c>
      <c r="F26" s="161"/>
      <c r="G26" s="342"/>
      <c r="H26" s="343" t="str">
        <f>IF(COUNTIF(發票明細!$B:$B,$F26)=0,"",COUNTIF(發票明細!$B:$B,$F26))</f>
        <v/>
      </c>
      <c r="I26" s="89" t="str">
        <f>IF(SUM(SUMIF(發票明細!$B:$B,$F26,發票明細!$L:$L),SUMIF(發票明細!$B:$B,$F26,發票明細!$M:$M))=0,"",SUM(SUMIF(發票明細!$B:$B,$F26,發票明細!$L:$L)))</f>
        <v/>
      </c>
      <c r="J26" s="127" t="str">
        <f>IF(I26="","","V")</f>
        <v/>
      </c>
    </row>
    <row r="27" spans="1:15" ht="20.100000000000001" customHeight="1">
      <c r="A27" s="165"/>
      <c r="B27" s="342"/>
      <c r="C27" s="343" t="str">
        <f>IF(COUNTIF(發票明細!$B:$B,$A27)=0,"",COUNTIF(發票明細!$B:$B,$A27))</f>
        <v/>
      </c>
      <c r="D27" s="96" t="str">
        <f>IF(SUM(SUMIF(發票明細!$B:$B,$A27,發票明細!$L:$L),SUMIF(發票明細!$B:$B,$A27,發票明細!$M:$M))=0,"",SUM(SUMIF(發票明細!$B:$B,$A27,發票明細!$L:$L)))</f>
        <v/>
      </c>
      <c r="E27" s="127" t="str">
        <f t="shared" si="2"/>
        <v/>
      </c>
      <c r="F27" s="168"/>
      <c r="G27" s="342"/>
      <c r="H27" s="343" t="str">
        <f>IF(COUNTIF(發票明細!$B:$B,$F27)=0,"",COUNTIF(發票明細!$B:$B,$F27))</f>
        <v/>
      </c>
      <c r="I27" s="89" t="str">
        <f>IF(SUM(SUMIF(發票明細!$B:$B,$F27,發票明細!$L:$L),SUMIF(發票明細!$B:$B,$F27,發票明細!$M:$M))=0,"",SUM(SUMIF(發票明細!$B:$B,$F27,發票明細!$L:$L)))</f>
        <v/>
      </c>
      <c r="J27" s="127" t="str">
        <f>IF(I27="","","V")</f>
        <v/>
      </c>
    </row>
    <row r="28" spans="1:15" ht="20.100000000000001" customHeight="1">
      <c r="A28" s="165"/>
      <c r="B28" s="342"/>
      <c r="C28" s="343" t="str">
        <f>IF(COUNTIF(發票明細!$B:$B,$A28)=0,"",COUNTIF(發票明細!$B:$B,$A28))</f>
        <v/>
      </c>
      <c r="D28" s="96" t="str">
        <f>IF(SUM(SUMIF(發票明細!$B:$B,$A28,發票明細!$L:$L),SUMIF(發票明細!$B:$B,$A28,發票明細!$M:$M))=0,"",SUM(SUMIF(發票明細!$B:$B,$A28,發票明細!$L:$L)))</f>
        <v/>
      </c>
      <c r="E28" s="127" t="str">
        <f t="shared" si="2"/>
        <v/>
      </c>
      <c r="F28" s="162"/>
      <c r="G28" s="342"/>
      <c r="H28" s="343" t="str">
        <f>IF(COUNTIF(發票明細!$B:$B,$F28)=0,"",COUNTIF(發票明細!$B:$B,$F28))</f>
        <v/>
      </c>
      <c r="I28" s="89" t="str">
        <f>IF(SUM(SUMIF(發票明細!$B:$B,$F28,發票明細!$L:$L),SUMIF(發票明細!$B:$B,$F28,發票明細!$M:$M))=0,"",SUM(SUMIF(發票明細!$B:$B,$F28,發票明細!$L:$L)))</f>
        <v/>
      </c>
      <c r="J28" s="127" t="str">
        <f>IF(I28="","","V")</f>
        <v/>
      </c>
    </row>
    <row r="29" spans="1:15" ht="20.100000000000001" customHeight="1">
      <c r="A29" s="165"/>
      <c r="B29" s="342"/>
      <c r="C29" s="343" t="str">
        <f>IF(COUNTIF(發票明細!$B:$B,$A29)=0,"",COUNTIF(發票明細!$B:$B,$A29))</f>
        <v/>
      </c>
      <c r="D29" s="96" t="str">
        <f>IF(SUM(SUMIF(發票明細!$B:$B,$A29,發票明細!$L:$L),SUMIF(發票明細!$B:$B,$A29,發票明細!$M:$M))=0,"",SUM(SUMIF(發票明細!$B:$B,$A29,發票明細!$L:$L)))</f>
        <v/>
      </c>
      <c r="E29" s="127" t="str">
        <f t="shared" si="2"/>
        <v/>
      </c>
      <c r="F29" s="161"/>
      <c r="G29" s="342"/>
      <c r="H29" s="343" t="str">
        <f>IF(COUNTIF(發票明細!$B:$B,$F29)=0,"",COUNTIF(發票明細!$B:$B,$F29))</f>
        <v/>
      </c>
      <c r="I29" s="89" t="str">
        <f>IF(SUM(SUMIF(發票明細!$B:$B,$F29,發票明細!$L:$L),SUMIF(發票明細!$B:$B,$F29,發票明細!$M:$M))=0,"",SUM(SUMIF(發票明細!$B:$B,$F29,發票明細!$L:$L)))</f>
        <v/>
      </c>
      <c r="J29" s="127" t="str">
        <f>IF(I29="","","V")</f>
        <v/>
      </c>
    </row>
    <row r="30" spans="1:15" ht="20.100000000000001" customHeight="1">
      <c r="A30" s="131"/>
      <c r="B30" s="342"/>
      <c r="C30" s="343" t="str">
        <f>IF(COUNTIF(發票明細!$B:$B,$A30)=0,"",COUNTIF(發票明細!$B:$B,$A30))</f>
        <v/>
      </c>
      <c r="D30" s="96" t="str">
        <f>IF(SUM(SUMIF(發票明細!$B:$B,$A30,發票明細!$L:$L),SUMIF(發票明細!$B:$B,$A30,發票明細!$M:$M))=0,"",SUM(SUMIF(發票明細!$B:$B,$A30,發票明細!$L:$L)))</f>
        <v/>
      </c>
      <c r="E30" s="127" t="str">
        <f t="shared" ref="E30:E36" si="3">IF(D30="","","V")</f>
        <v/>
      </c>
      <c r="F30" s="161"/>
      <c r="G30" s="342"/>
      <c r="H30" s="343" t="str">
        <f>IF(COUNTIF(發票明細!$B:$B,$F30)=0,"",COUNTIF(發票明細!$B:$B,$F30))</f>
        <v/>
      </c>
      <c r="I30" s="89" t="str">
        <f>IF(SUM(SUMIF(發票明細!$B:$B,$F30,發票明細!$L:$L),SUMIF(發票明細!$B:$B,$F30,發票明細!$M:$M))=0,"",SUM(SUMIF(發票明細!$B:$B,$F30,發票明細!$L:$L)))</f>
        <v/>
      </c>
      <c r="J30" s="127" t="str">
        <f t="shared" si="1"/>
        <v/>
      </c>
    </row>
    <row r="31" spans="1:15" ht="20.100000000000001" customHeight="1">
      <c r="A31" s="131"/>
      <c r="B31" s="342"/>
      <c r="C31" s="343" t="str">
        <f>IF(COUNTIF(發票明細!$B:$B,$A31)=0,"",COUNTIF(發票明細!$B:$B,$A31))</f>
        <v/>
      </c>
      <c r="D31" s="96" t="str">
        <f>IF(SUM(SUMIF(發票明細!$B:$B,$A31,發票明細!$L:$L),SUMIF(發票明細!$B:$B,$A31,發票明細!$M:$M))=0,"",SUM(SUMIF(發票明細!$B:$B,$A31,發票明細!$L:$L)))</f>
        <v/>
      </c>
      <c r="E31" s="127" t="str">
        <f t="shared" si="3"/>
        <v/>
      </c>
      <c r="F31" s="161"/>
      <c r="G31" s="342"/>
      <c r="H31" s="343" t="str">
        <f>IF(COUNTIF(發票明細!$B:$B,$F31)=0,"",COUNTIF(發票明細!$B:$B,$F31))</f>
        <v/>
      </c>
      <c r="I31" s="89" t="str">
        <f>IF(SUM(SUMIF(發票明細!$B:$B,$F31,發票明細!$L:$L),SUMIF(發票明細!$B:$B,$F31,發票明細!$M:$M))=0,"",SUM(SUMIF(發票明細!$B:$B,$F31,發票明細!$L:$L)))</f>
        <v/>
      </c>
      <c r="J31" s="127" t="str">
        <f t="shared" si="1"/>
        <v/>
      </c>
      <c r="M31" s="4"/>
      <c r="N31" s="6"/>
      <c r="O31" s="6"/>
    </row>
    <row r="32" spans="1:15" ht="20.100000000000001" customHeight="1">
      <c r="A32" s="166"/>
      <c r="B32" s="342"/>
      <c r="C32" s="343" t="str">
        <f>IF(COUNTIF(發票明細!$B:$B,$A32)=0,"",COUNTIF(發票明細!$B:$B,$A32))</f>
        <v/>
      </c>
      <c r="D32" s="96" t="str">
        <f>IF(SUM(SUMIF(發票明細!$B:$B,$A32,發票明細!$L:$L),SUMIF(發票明細!$B:$B,$A32,發票明細!$M:$M))=0,"",SUM(SUMIF(發票明細!$B:$B,$A32,發票明細!$L:$L)))</f>
        <v/>
      </c>
      <c r="E32" s="127" t="str">
        <f t="shared" si="3"/>
        <v/>
      </c>
      <c r="F32" s="161"/>
      <c r="G32" s="342"/>
      <c r="H32" s="343" t="str">
        <f>IF(COUNTIF(發票明細!$B:$B,$F32)=0,"",COUNTIF(發票明細!$B:$B,$F32))</f>
        <v/>
      </c>
      <c r="I32" s="89" t="str">
        <f>IF(SUM(SUMIF(發票明細!$B:$B,$F32,發票明細!$L:$L),SUMIF(發票明細!$B:$B,$F32,發票明細!$M:$M))=0,"",SUM(SUMIF(發票明細!$B:$B,$F32,發票明細!$L:$L)))</f>
        <v/>
      </c>
      <c r="J32" s="127" t="str">
        <f t="shared" si="1"/>
        <v/>
      </c>
      <c r="M32" s="4"/>
    </row>
    <row r="33" spans="1:15" ht="20.100000000000001" customHeight="1">
      <c r="A33" s="166"/>
      <c r="B33" s="342"/>
      <c r="C33" s="343" t="str">
        <f>IF(COUNTIF(發票明細!$B:$B,$A33)=0,"",COUNTIF(發票明細!$B:$B,$A33))</f>
        <v/>
      </c>
      <c r="D33" s="96" t="str">
        <f>IF(SUM(SUMIF(發票明細!$B:$B,$A33,發票明細!$L:$L),SUMIF(發票明細!$B:$B,$A33,發票明細!$M:$M))=0,"",SUM(SUMIF(發票明細!$B:$B,$A33,發票明細!$L:$L)))</f>
        <v/>
      </c>
      <c r="E33" s="127" t="str">
        <f t="shared" si="3"/>
        <v/>
      </c>
      <c r="F33" s="161"/>
      <c r="G33" s="342"/>
      <c r="H33" s="343" t="str">
        <f>IF(COUNTIF(發票明細!$B:$B,$F33)=0,"",COUNTIF(發票明細!$B:$B,$F33))</f>
        <v/>
      </c>
      <c r="I33" s="89" t="str">
        <f>IF(SUM(SUMIF(發票明細!$B:$B,$F33,發票明細!$L:$L),SUMIF(發票明細!$B:$B,$F33,發票明細!$M:$M))=0,"",SUM(SUMIF(發票明細!$B:$B,$F33,發票明細!$L:$L)))</f>
        <v/>
      </c>
      <c r="J33" s="127" t="str">
        <f t="shared" si="1"/>
        <v/>
      </c>
      <c r="M33" s="4"/>
    </row>
    <row r="34" spans="1:15" ht="20.100000000000001" customHeight="1">
      <c r="A34" s="131"/>
      <c r="B34" s="342"/>
      <c r="C34" s="343" t="str">
        <f>IF(COUNTIF(發票明細!$B:$B,$A34)=0,"",COUNTIF(發票明細!$B:$B,$A34))</f>
        <v/>
      </c>
      <c r="D34" s="96" t="str">
        <f>IF(SUM(SUMIF(發票明細!$B:$B,$A34,發票明細!$L:$L),SUMIF(發票明細!$B:$B,$A34,發票明細!$M:$M))=0,"",SUM(SUMIF(發票明細!$B:$B,$A34,發票明細!$L:$L)))</f>
        <v/>
      </c>
      <c r="E34" s="127" t="str">
        <f t="shared" si="3"/>
        <v/>
      </c>
      <c r="F34" s="161"/>
      <c r="G34" s="342"/>
      <c r="H34" s="343" t="str">
        <f>IF(COUNTIF(發票明細!$B:$B,$F34)=0,"",COUNTIF(發票明細!$B:$B,$F34))</f>
        <v/>
      </c>
      <c r="I34" s="89" t="str">
        <f>IF(SUM(SUMIF(發票明細!$B:$B,$F34,發票明細!$L:$L),SUMIF(發票明細!$B:$B,$F34,發票明細!$M:$M))=0,"",SUM(SUMIF(發票明細!$B:$B,$F34,發票明細!$L:$L)))</f>
        <v/>
      </c>
      <c r="J34" s="127" t="str">
        <f t="shared" si="1"/>
        <v/>
      </c>
      <c r="M34" s="4"/>
      <c r="N34" s="8"/>
      <c r="O34" s="8"/>
    </row>
    <row r="35" spans="1:15" ht="20.100000000000001" customHeight="1">
      <c r="A35" s="167"/>
      <c r="B35" s="342"/>
      <c r="C35" s="343" t="str">
        <f>IF(COUNTIF(發票明細!$B:$B,$A35)=0,"",COUNTIF(發票明細!$B:$B,$A35))</f>
        <v/>
      </c>
      <c r="D35" s="96" t="str">
        <f>IF(SUM(SUMIF(發票明細!$B:$B,$A35,發票明細!$L:$L),SUMIF(發票明細!$B:$B,$A35,發票明細!$M:$M))=0,"",SUM(SUMIF(發票明細!$B:$B,$A35,發票明細!$L:$L)))</f>
        <v/>
      </c>
      <c r="E35" s="127" t="str">
        <f t="shared" si="3"/>
        <v/>
      </c>
      <c r="F35" s="161"/>
      <c r="G35" s="342"/>
      <c r="H35" s="343" t="str">
        <f>IF(COUNTIF(發票明細!$B:$B,$F35)=0,"",COUNTIF(發票明細!$B:$B,$F35))</f>
        <v/>
      </c>
      <c r="I35" s="89" t="str">
        <f>IF(SUM(SUMIF(發票明細!$B:$B,$F35,發票明細!$L:$L),SUMIF(發票明細!$B:$B,$F35,發票明細!$M:$M))=0,"",SUM(SUMIF(發票明細!$B:$B,$F35,發票明細!$L:$L)))</f>
        <v/>
      </c>
      <c r="J35" s="127" t="str">
        <f t="shared" si="1"/>
        <v/>
      </c>
      <c r="M35" s="4"/>
      <c r="N35" s="8"/>
      <c r="O35" s="8"/>
    </row>
    <row r="36" spans="1:15" ht="20.100000000000001" customHeight="1">
      <c r="A36" s="167"/>
      <c r="B36" s="342"/>
      <c r="C36" s="343" t="str">
        <f>IF(COUNTIF(發票明細!$B:$B,$A36)=0,"",COUNTIF(發票明細!$B:$B,$A36))</f>
        <v/>
      </c>
      <c r="D36" s="96" t="str">
        <f>IF(SUM(SUMIF(發票明細!$B:$B,$A36,發票明細!$L:$L),SUMIF(發票明細!$B:$B,$A36,發票明細!$M:$M))=0,"",SUM(SUMIF(發票明細!$B:$B,$A36,發票明細!$L:$L)))</f>
        <v/>
      </c>
      <c r="E36" s="127" t="str">
        <f t="shared" si="3"/>
        <v/>
      </c>
      <c r="F36" s="161"/>
      <c r="G36" s="342"/>
      <c r="H36" s="343" t="str">
        <f>IF(COUNTIF(發票明細!$B:$B,$F36)=0,"",COUNTIF(發票明細!$B:$B,$F36))</f>
        <v/>
      </c>
      <c r="I36" s="89" t="str">
        <f>IF(SUM(SUMIF(發票明細!$B:$B,$F36,發票明細!$L:$L),SUMIF(發票明細!$B:$B,$F36,發票明細!$M:$M))=0,"",SUM(SUMIF(發票明細!$B:$B,$F36,發票明細!$L:$L)))</f>
        <v/>
      </c>
      <c r="J36" s="127" t="str">
        <f t="shared" si="1"/>
        <v/>
      </c>
      <c r="M36" s="4"/>
      <c r="N36" s="8"/>
      <c r="O36" s="8"/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65"/>
      <c r="L37" s="65"/>
      <c r="M37" s="31"/>
    </row>
    <row r="38" spans="1:15" ht="35.25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  <c r="M38" s="31"/>
      <c r="N38" s="8"/>
      <c r="O38" s="8"/>
    </row>
    <row r="39" spans="1:15" ht="44.25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  <c r="M39" s="31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31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31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31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  <c r="M46" s="9"/>
      <c r="N46" s="31"/>
      <c r="O46" s="31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  <c r="M47" s="2"/>
      <c r="N47" s="31"/>
      <c r="O47" s="31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  <c r="M48" s="2"/>
    </row>
    <row r="49" spans="2:13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  <c r="M49" s="2"/>
    </row>
    <row r="50" spans="2:13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  <c r="M50" s="2"/>
    </row>
    <row r="51" spans="2:13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</row>
    <row r="52" spans="2:13" ht="24.4" customHeight="1">
      <c r="L52" s="2"/>
      <c r="M52" s="2"/>
    </row>
    <row r="53" spans="2:13" ht="24.4" customHeight="1">
      <c r="L53" s="2"/>
      <c r="M53" s="2"/>
    </row>
    <row r="54" spans="2:13" ht="24.4" customHeight="1">
      <c r="L54" s="2"/>
      <c r="M54" s="2"/>
    </row>
    <row r="55" spans="2:13" ht="24.4" customHeight="1">
      <c r="L55" s="2"/>
    </row>
    <row r="56" spans="2:13" ht="24.4" customHeight="1">
      <c r="L56" s="2"/>
    </row>
    <row r="57" spans="2:13" ht="24.4" customHeight="1">
      <c r="L57" s="2"/>
    </row>
    <row r="58" spans="2:13" ht="24.4" customHeight="1">
      <c r="L58" s="2"/>
    </row>
    <row r="59" spans="2:13" ht="24.4" customHeight="1">
      <c r="L59" s="2"/>
    </row>
    <row r="60" spans="2:13" ht="24.4" customHeight="1">
      <c r="L60" s="2"/>
    </row>
    <row r="61" spans="2:13" ht="24.4" customHeight="1">
      <c r="L61" s="2"/>
    </row>
    <row r="62" spans="2:13" ht="24.4" customHeight="1">
      <c r="L62" s="2"/>
    </row>
    <row r="63" spans="2:13" ht="24.4" customHeight="1">
      <c r="L63" s="2"/>
    </row>
  </sheetData>
  <sheetProtection algorithmName="SHA-512" hashValue="yw0T6nBErqXWX+m/MhQb2Hf7cdiTDc4qZxT3UmQbbbttDFyb57dAfuVu5oZSFomsf6Grs3tzcfkCnL5lxOuDRQ==" saltValue="CvWDdwLprUn6gR/qU94v8w==" spinCount="100000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43:L43"/>
    <mergeCell ref="G30:H30"/>
    <mergeCell ref="F22:J22"/>
    <mergeCell ref="G32:H32"/>
    <mergeCell ref="G33:H33"/>
    <mergeCell ref="G34:H34"/>
    <mergeCell ref="G35:H35"/>
    <mergeCell ref="G36:H36"/>
    <mergeCell ref="G26:H26"/>
    <mergeCell ref="G27:H27"/>
    <mergeCell ref="B35:C35"/>
    <mergeCell ref="B30:C30"/>
    <mergeCell ref="B31:C31"/>
    <mergeCell ref="B32:C32"/>
    <mergeCell ref="B33:C33"/>
    <mergeCell ref="B34:C34"/>
    <mergeCell ref="G31:H31"/>
    <mergeCell ref="G19:H19"/>
    <mergeCell ref="G20:H20"/>
    <mergeCell ref="G21:H21"/>
    <mergeCell ref="G23:H23"/>
    <mergeCell ref="G24:H24"/>
    <mergeCell ref="G25:H25"/>
    <mergeCell ref="G28:H28"/>
    <mergeCell ref="G29:H29"/>
    <mergeCell ref="G15:H15"/>
    <mergeCell ref="B29:C29"/>
    <mergeCell ref="B23:C23"/>
    <mergeCell ref="B24:C24"/>
    <mergeCell ref="B25:C25"/>
    <mergeCell ref="B26:C26"/>
    <mergeCell ref="B27:C27"/>
    <mergeCell ref="B28:C28"/>
    <mergeCell ref="G16:H16"/>
    <mergeCell ref="G17:H17"/>
    <mergeCell ref="G18:H18"/>
    <mergeCell ref="G10:H10"/>
    <mergeCell ref="G11:H11"/>
    <mergeCell ref="G12:H12"/>
    <mergeCell ref="G13:H13"/>
    <mergeCell ref="G14:H14"/>
    <mergeCell ref="A2:B2"/>
    <mergeCell ref="C2:G2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G8:H8"/>
    <mergeCell ref="G9:H9"/>
    <mergeCell ref="A3:B4"/>
    <mergeCell ref="C3:D4"/>
    <mergeCell ref="F3:G3"/>
    <mergeCell ref="H3:H4"/>
    <mergeCell ref="I3:J4"/>
    <mergeCell ref="A1:L1"/>
    <mergeCell ref="F5:F6"/>
    <mergeCell ref="J5:J6"/>
    <mergeCell ref="A5:A6"/>
    <mergeCell ref="K2:L2"/>
    <mergeCell ref="K3:K4"/>
    <mergeCell ref="L5:L6"/>
    <mergeCell ref="F4:G4"/>
    <mergeCell ref="L3:L4"/>
    <mergeCell ref="K5:K6"/>
    <mergeCell ref="D5:D6"/>
    <mergeCell ref="I5:I6"/>
    <mergeCell ref="B5:C6"/>
    <mergeCell ref="G5:H6"/>
    <mergeCell ref="E5:E6"/>
    <mergeCell ref="H2:J2"/>
    <mergeCell ref="K39:L39"/>
    <mergeCell ref="G38:H38"/>
    <mergeCell ref="K38:L38"/>
    <mergeCell ref="A39:J39"/>
    <mergeCell ref="A7:E7"/>
    <mergeCell ref="F7:J7"/>
    <mergeCell ref="A37:C37"/>
    <mergeCell ref="F37:G37"/>
    <mergeCell ref="A38:B38"/>
    <mergeCell ref="C38:D38"/>
    <mergeCell ref="E38:F38"/>
    <mergeCell ref="I38:J38"/>
    <mergeCell ref="B8:C8"/>
    <mergeCell ref="B9:C9"/>
    <mergeCell ref="B10:C10"/>
    <mergeCell ref="B36:C36"/>
  </mergeCells>
  <phoneticPr fontId="21" type="noConversion"/>
  <conditionalFormatting sqref="I3:J4">
    <cfRule type="containsText" dxfId="6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N63"/>
  <sheetViews>
    <sheetView view="pageBreakPreview" zoomScaleNormal="90" zoomScaleSheetLayoutView="100" workbookViewId="0">
      <selection activeCell="F4" sqref="F4:G4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3" width="11.25" style="3" customWidth="1"/>
    <col min="14" max="16384" width="9" style="31"/>
  </cols>
  <sheetData>
    <row r="1" spans="1:118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</row>
    <row r="2" spans="1:118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</row>
    <row r="3" spans="1:118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</row>
    <row r="4" spans="1:118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IFERROR(MID(VLOOKUP("中彰投",發票明細!A:E,5,0),6,8),"")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8" s="30" customFormat="1" ht="20.100000000000001" customHeight="1">
      <c r="A5" s="400" t="s">
        <v>0</v>
      </c>
      <c r="B5" s="418" t="s">
        <v>1</v>
      </c>
      <c r="C5" s="419"/>
      <c r="D5" s="390" t="s">
        <v>2</v>
      </c>
      <c r="E5" s="391" t="s">
        <v>582</v>
      </c>
      <c r="F5" s="390" t="s">
        <v>0</v>
      </c>
      <c r="G5" s="418" t="s">
        <v>1</v>
      </c>
      <c r="H5" s="419"/>
      <c r="I5" s="390" t="s">
        <v>2</v>
      </c>
      <c r="J5" s="391" t="s">
        <v>582</v>
      </c>
      <c r="K5" s="377" t="s">
        <v>910</v>
      </c>
      <c r="L5" s="372"/>
      <c r="N5" s="31"/>
    </row>
    <row r="6" spans="1:118" s="30" customFormat="1" ht="20.100000000000001" customHeight="1" thickBot="1">
      <c r="A6" s="401"/>
      <c r="B6" s="420"/>
      <c r="C6" s="421"/>
      <c r="D6" s="390"/>
      <c r="E6" s="391"/>
      <c r="F6" s="390"/>
      <c r="G6" s="420"/>
      <c r="H6" s="421"/>
      <c r="I6" s="390"/>
      <c r="J6" s="391"/>
      <c r="K6" s="378"/>
      <c r="L6" s="373"/>
      <c r="N6" s="31"/>
    </row>
    <row r="7" spans="1:118" ht="20.100000000000001" customHeight="1" thickBot="1">
      <c r="A7" s="413" t="s">
        <v>663</v>
      </c>
      <c r="B7" s="416"/>
      <c r="C7" s="416"/>
      <c r="D7" s="416"/>
      <c r="E7" s="417"/>
      <c r="F7" s="413" t="s">
        <v>664</v>
      </c>
      <c r="G7" s="416"/>
      <c r="H7" s="416"/>
      <c r="I7" s="416"/>
      <c r="J7" s="417"/>
      <c r="M7" s="2"/>
    </row>
    <row r="8" spans="1:118" ht="20.100000000000001" customHeight="1">
      <c r="A8" s="149">
        <v>27</v>
      </c>
      <c r="B8" s="342" t="s">
        <v>790</v>
      </c>
      <c r="C8" s="343" t="str">
        <f>IF(COUNTIF(發票明細!$B:$B,$A8)=0,"",COUNTIF(發票明細!$B:$B,$A8))</f>
        <v/>
      </c>
      <c r="D8" s="96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26" si="0">IF(D8="","","V")</f>
        <v/>
      </c>
      <c r="F8" s="149">
        <v>79</v>
      </c>
      <c r="G8" s="342" t="s">
        <v>811</v>
      </c>
      <c r="H8" s="343" t="str">
        <f>IF(COUNTIF(發票明細!$B:$B,$F8)=0,"",COUNTIF(發票明細!$B:$B,$F8))</f>
        <v/>
      </c>
      <c r="I8" s="96" t="str">
        <f>IF(SUM(SUMIF(發票明細!$B:$B,$F8,發票明細!$L:$L),SUMIF(發票明細!$B:$B,$F8,發票明細!$M:$M))=0,"",SUM(SUMIF(發票明細!$B:$B,$F8,發票明細!$L:$L)))</f>
        <v/>
      </c>
      <c r="J8" s="127" t="str">
        <f>IF(I8="","","V")</f>
        <v/>
      </c>
      <c r="K8" s="105" t="s">
        <v>938</v>
      </c>
      <c r="L8" s="106" t="s">
        <v>937</v>
      </c>
      <c r="M8" s="2"/>
      <c r="O8" s="124"/>
    </row>
    <row r="9" spans="1:118" ht="20.100000000000001" customHeight="1">
      <c r="A9" s="149">
        <v>28</v>
      </c>
      <c r="B9" s="342" t="s">
        <v>791</v>
      </c>
      <c r="C9" s="343" t="str">
        <f>IF(COUNTIF(發票明細!$B:$B,$A9)=0,"",COUNTIF(發票明細!$B:$B,$A9))</f>
        <v/>
      </c>
      <c r="D9" s="96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49">
        <v>89</v>
      </c>
      <c r="G9" s="342" t="s">
        <v>812</v>
      </c>
      <c r="H9" s="343" t="str">
        <f>IF(COUNTIF(發票明細!$B:$B,$F9)=0,"",COUNTIF(發票明細!$B:$B,$F9))</f>
        <v/>
      </c>
      <c r="I9" s="96" t="str">
        <f>IF(SUM(SUMIF(發票明細!$B:$B,$F9,發票明細!$L:$L),SUMIF(發票明細!$B:$B,$F9,發票明細!$M:$M))=0,"",SUM(SUMIF(發票明細!$B:$B,$F9,發票明細!$L:$L)))</f>
        <v/>
      </c>
      <c r="J9" s="127" t="str">
        <f t="shared" ref="J9:J15" si="1">IF(I9="","","V")</f>
        <v/>
      </c>
      <c r="K9" s="114" t="s">
        <v>933</v>
      </c>
      <c r="L9" s="119">
        <f>SUM(COUNTIF(E8:E36,"V"))</f>
        <v>0</v>
      </c>
      <c r="O9" s="124"/>
    </row>
    <row r="10" spans="1:118" ht="20.100000000000001" customHeight="1">
      <c r="A10" s="149">
        <v>31</v>
      </c>
      <c r="B10" s="342" t="s">
        <v>792</v>
      </c>
      <c r="C10" s="343" t="str">
        <f>IF(COUNTIF(發票明細!$B:$B,$A10)=0,"",COUNTIF(發票明細!$B:$B,$A10))</f>
        <v/>
      </c>
      <c r="D10" s="96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149">
        <v>119</v>
      </c>
      <c r="G10" s="342" t="s">
        <v>813</v>
      </c>
      <c r="H10" s="343" t="str">
        <f>IF(COUNTIF(發票明細!$B:$B,$F10)=0,"",COUNTIF(發票明細!$B:$B,$F10))</f>
        <v/>
      </c>
      <c r="I10" s="96" t="str">
        <f>IF(SUM(SUMIF(發票明細!$B:$B,$F10,發票明細!$L:$L),SUMIF(發票明細!$B:$B,$F10,發票明細!$M:$M))=0,"",SUM(SUMIF(發票明細!$B:$B,$F10,發票明細!$L:$L)))</f>
        <v/>
      </c>
      <c r="J10" s="127" t="str">
        <f t="shared" si="1"/>
        <v/>
      </c>
      <c r="K10" s="114" t="s">
        <v>935</v>
      </c>
      <c r="L10" s="119">
        <f>SUM(COUNTIF(J8:J21,"V"))</f>
        <v>0</v>
      </c>
      <c r="O10" s="124"/>
    </row>
    <row r="11" spans="1:118" ht="20.100000000000001" customHeight="1">
      <c r="A11" s="149">
        <v>35</v>
      </c>
      <c r="B11" s="342" t="s">
        <v>793</v>
      </c>
      <c r="C11" s="343" t="str">
        <f>IF(COUNTIF(發票明細!$B:$B,$A11)=0,"",COUNTIF(發票明細!$B:$B,$A11))</f>
        <v/>
      </c>
      <c r="D11" s="96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154">
        <v>145</v>
      </c>
      <c r="G11" s="342" t="s">
        <v>814</v>
      </c>
      <c r="H11" s="343" t="str">
        <f>IF(COUNTIF(發票明細!$B:$B,$F11)=0,"",COUNTIF(發票明細!$B:$B,$F11))</f>
        <v/>
      </c>
      <c r="I11" s="96" t="str">
        <f>IF(SUM(SUMIF(發票明細!$B:$B,$F11,發票明細!$L:$L),SUMIF(發票明細!$B:$B,$F11,發票明細!$M:$M))=0,"",SUM(SUMIF(發票明細!$B:$B,$F11,發票明細!$L:$L)))</f>
        <v/>
      </c>
      <c r="J11" s="127" t="str">
        <f t="shared" si="1"/>
        <v/>
      </c>
      <c r="K11" s="114" t="s">
        <v>934</v>
      </c>
      <c r="L11" s="119">
        <f>SUM(COUNTIF(J23:J36,"V"))</f>
        <v>0</v>
      </c>
    </row>
    <row r="12" spans="1:118" ht="20.100000000000001" customHeight="1" thickBot="1">
      <c r="A12" s="149">
        <v>38</v>
      </c>
      <c r="B12" s="342" t="s">
        <v>794</v>
      </c>
      <c r="C12" s="343" t="str">
        <f>IF(COUNTIF(發票明細!$B:$B,$A12)=0,"",COUNTIF(發票明細!$B:$B,$A12))</f>
        <v/>
      </c>
      <c r="D12" s="96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68"/>
      <c r="G12" s="342"/>
      <c r="H12" s="343" t="str">
        <f>IF(COUNTIF(發票明細!$B:$B,$F12)=0,"",COUNTIF(發票明細!$B:$B,$F12))</f>
        <v/>
      </c>
      <c r="I12" s="96" t="str">
        <f>IF(SUM(SUMIF(發票明細!$B:$B,$F12,發票明細!$L:$L),SUMIF(發票明細!$B:$B,$F12,發票明細!$M:$M))=0,"",SUM(SUMIF(發票明細!$B:$B,$F12,發票明細!$L:$L)))</f>
        <v/>
      </c>
      <c r="J12" s="127" t="str">
        <f t="shared" si="1"/>
        <v/>
      </c>
      <c r="K12" s="113" t="s">
        <v>941</v>
      </c>
      <c r="L12" s="120">
        <f>SUM(L9:L11)</f>
        <v>0</v>
      </c>
    </row>
    <row r="13" spans="1:118" ht="20.100000000000001" customHeight="1" thickBot="1">
      <c r="A13" s="149">
        <v>64</v>
      </c>
      <c r="B13" s="342" t="s">
        <v>795</v>
      </c>
      <c r="C13" s="343" t="str">
        <f>IF(COUNTIF(發票明細!$B:$B,$A13)=0,"",COUNTIF(發票明細!$B:$B,$A13))</f>
        <v/>
      </c>
      <c r="D13" s="96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68"/>
      <c r="G13" s="342"/>
      <c r="H13" s="343" t="str">
        <f>IF(COUNTIF(發票明細!$B:$B,$F13)=0,"",COUNTIF(發票明細!$B:$B,$F13))</f>
        <v/>
      </c>
      <c r="I13" s="96" t="str">
        <f>IF(SUM(SUMIF(發票明細!$B:$B,$F13,發票明細!$L:$L),SUMIF(發票明細!$B:$B,$F13,發票明細!$M:$M))=0,"",SUM(SUMIF(發票明細!$B:$B,$F13,發票明細!$L:$L)))</f>
        <v/>
      </c>
      <c r="J13" s="127" t="str">
        <f t="shared" si="1"/>
        <v/>
      </c>
    </row>
    <row r="14" spans="1:118" ht="20.100000000000001" customHeight="1">
      <c r="A14" s="149">
        <v>73</v>
      </c>
      <c r="B14" s="342" t="s">
        <v>796</v>
      </c>
      <c r="C14" s="343" t="str">
        <f>IF(COUNTIF(發票明細!$B:$B,$A14)=0,"",COUNTIF(發票明細!$B:$B,$A14))</f>
        <v/>
      </c>
      <c r="D14" s="96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68"/>
      <c r="G14" s="342"/>
      <c r="H14" s="343" t="str">
        <f>IF(COUNTIF(發票明細!$B:$B,$F14)=0,"",COUNTIF(發票明細!$B:$B,$F14))</f>
        <v/>
      </c>
      <c r="I14" s="96" t="str">
        <f>IF(SUM(SUMIF(發票明細!$B:$B,$F14,發票明細!$L:$L),SUMIF(發票明細!$B:$B,$F14,發票明細!$M:$M))=0,"",SUM(SUMIF(發票明細!$B:$B,$F14,發票明細!$L:$L)))</f>
        <v/>
      </c>
      <c r="J14" s="127" t="str">
        <f t="shared" si="1"/>
        <v/>
      </c>
      <c r="K14" s="105" t="s">
        <v>938</v>
      </c>
      <c r="L14" s="106" t="s">
        <v>940</v>
      </c>
    </row>
    <row r="15" spans="1:118" ht="20.100000000000001" customHeight="1">
      <c r="A15" s="150">
        <v>80</v>
      </c>
      <c r="B15" s="342" t="s">
        <v>797</v>
      </c>
      <c r="C15" s="343" t="str">
        <f>IF(COUNTIF(發票明細!$B:$B,$A15)=0,"",COUNTIF(發票明細!$B:$B,$A15))</f>
        <v/>
      </c>
      <c r="D15" s="96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68"/>
      <c r="G15" s="342"/>
      <c r="H15" s="343" t="str">
        <f>IF(COUNTIF(發票明細!$B:$B,$F15)=0,"",COUNTIF(發票明細!$B:$B,$F15))</f>
        <v/>
      </c>
      <c r="I15" s="96" t="str">
        <f>IF(SUM(SUMIF(發票明細!$B:$B,$F15,發票明細!$L:$L),SUMIF(發票明細!$B:$B,$F15,發票明細!$M:$M))=0,"",SUM(SUMIF(發票明細!$B:$B,$F15,發票明細!$L:$L)))</f>
        <v/>
      </c>
      <c r="J15" s="127" t="str">
        <f t="shared" si="1"/>
        <v/>
      </c>
      <c r="K15" s="114" t="s">
        <v>933</v>
      </c>
      <c r="L15" s="107">
        <f>SUM(D8:D36)</f>
        <v>0</v>
      </c>
    </row>
    <row r="16" spans="1:118" ht="20.100000000000001" customHeight="1">
      <c r="A16" s="149">
        <v>86</v>
      </c>
      <c r="B16" s="342" t="s">
        <v>798</v>
      </c>
      <c r="C16" s="343" t="str">
        <f>IF(COUNTIF(發票明細!$B:$B,$A16)=0,"",COUNTIF(發票明細!$B:$B,$A16))</f>
        <v/>
      </c>
      <c r="D16" s="96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68"/>
      <c r="G16" s="342"/>
      <c r="H16" s="343" t="str">
        <f>IF(COUNTIF(發票明細!$B:$B,$F16)=0,"",COUNTIF(發票明細!$B:$B,$F16))</f>
        <v/>
      </c>
      <c r="I16" s="96" t="str">
        <f>IF(SUM(SUMIF(發票明細!$B:$B,$F16,發票明細!$L:$L),SUMIF(發票明細!$B:$B,$F16,發票明細!$M:$M))=0,"",SUM(SUMIF(發票明細!$B:$B,$F16,發票明細!$L:$L)))</f>
        <v/>
      </c>
      <c r="J16" s="127" t="str">
        <f t="shared" ref="J16:J21" si="2">IF(I16="","","V")</f>
        <v/>
      </c>
      <c r="K16" s="114" t="s">
        <v>935</v>
      </c>
      <c r="L16" s="107">
        <f>SUM(I8:I21)</f>
        <v>0</v>
      </c>
    </row>
    <row r="17" spans="1:14" ht="20.100000000000001" customHeight="1">
      <c r="A17" s="149">
        <v>93</v>
      </c>
      <c r="B17" s="342" t="s">
        <v>799</v>
      </c>
      <c r="C17" s="343" t="str">
        <f>IF(COUNTIF(發票明細!$B:$B,$A17)=0,"",COUNTIF(發票明細!$B:$B,$A17))</f>
        <v/>
      </c>
      <c r="D17" s="96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168"/>
      <c r="G17" s="342"/>
      <c r="H17" s="343" t="str">
        <f>IF(COUNTIF(發票明細!$B:$B,$F17)=0,"",COUNTIF(發票明細!$B:$B,$F17))</f>
        <v/>
      </c>
      <c r="I17" s="96" t="str">
        <f>IF(SUM(SUMIF(發票明細!$B:$B,$F17,發票明細!$L:$L),SUMIF(發票明細!$B:$B,$F17,發票明細!$M:$M))=0,"",SUM(SUMIF(發票明細!$B:$B,$F17,發票明細!$L:$L)))</f>
        <v/>
      </c>
      <c r="J17" s="127" t="str">
        <f t="shared" si="2"/>
        <v/>
      </c>
      <c r="K17" s="114" t="s">
        <v>934</v>
      </c>
      <c r="L17" s="107">
        <f>SUM(I23:I36)</f>
        <v>0</v>
      </c>
    </row>
    <row r="18" spans="1:14" ht="20.100000000000001" customHeight="1" thickBot="1">
      <c r="A18" s="151">
        <v>94</v>
      </c>
      <c r="B18" s="342" t="s">
        <v>800</v>
      </c>
      <c r="C18" s="343" t="str">
        <f>IF(COUNTIF(發票明細!$B:$B,$A18)=0,"",COUNTIF(發票明細!$B:$B,$A18))</f>
        <v/>
      </c>
      <c r="D18" s="96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170"/>
      <c r="G18" s="342"/>
      <c r="H18" s="343" t="str">
        <f>IF(COUNTIF(發票明細!$B:$B,$F18)=0,"",COUNTIF(發票明細!$B:$B,$F18))</f>
        <v/>
      </c>
      <c r="I18" s="96" t="str">
        <f>IF(SUM(SUMIF(發票明細!$B:$B,$F18,發票明細!$L:$L),SUMIF(發票明細!$B:$B,$F18,發票明細!$M:$M))=0,"",SUM(SUMIF(發票明細!$B:$B,$F18,發票明細!$L:$L)))</f>
        <v/>
      </c>
      <c r="J18" s="127" t="str">
        <f t="shared" si="2"/>
        <v/>
      </c>
      <c r="K18" s="113" t="s">
        <v>941</v>
      </c>
      <c r="L18" s="112">
        <f>SUM(L15:L17)</f>
        <v>0</v>
      </c>
    </row>
    <row r="19" spans="1:14" ht="20.100000000000001" customHeight="1">
      <c r="A19" s="151">
        <v>97</v>
      </c>
      <c r="B19" s="342" t="s">
        <v>801</v>
      </c>
      <c r="C19" s="343" t="str">
        <f>IF(COUNTIF(發票明細!$B:$B,$A19)=0,"",COUNTIF(發票明細!$B:$B,$A19))</f>
        <v/>
      </c>
      <c r="D19" s="96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161"/>
      <c r="G19" s="342"/>
      <c r="H19" s="343" t="str">
        <f>IF(COUNTIF(發票明細!$B:$B,$F19)=0,"",COUNTIF(發票明細!$B:$B,$F19))</f>
        <v/>
      </c>
      <c r="I19" s="96" t="str">
        <f>IF(SUM(SUMIF(發票明細!$B:$B,$F19,發票明細!$L:$L),SUMIF(發票明細!$B:$B,$F19,發票明細!$M:$M))=0,"",SUM(SUMIF(發票明細!$B:$B,$F19,發票明細!$L:$L)))</f>
        <v/>
      </c>
      <c r="J19" s="127" t="str">
        <f t="shared" si="2"/>
        <v/>
      </c>
    </row>
    <row r="20" spans="1:14" ht="20.100000000000001" customHeight="1">
      <c r="A20" s="151">
        <v>120</v>
      </c>
      <c r="B20" s="342" t="s">
        <v>802</v>
      </c>
      <c r="C20" s="343" t="str">
        <f>IF(COUNTIF(發票明細!$B:$B,$A20)=0,"",COUNTIF(發票明細!$B:$B,$A20))</f>
        <v/>
      </c>
      <c r="D20" s="96" t="str">
        <f>IF(SUM(SUMIF(發票明細!$B:$B,$A20,發票明細!$L:$L),SUMIF(發票明細!$B:$B,$A20,發票明細!$M:$M))=0,"",SUM(SUMIF(發票明細!$B:$B,$A20,發票明細!$L:$L)))</f>
        <v/>
      </c>
      <c r="E20" s="127" t="str">
        <f t="shared" si="0"/>
        <v/>
      </c>
      <c r="F20" s="161"/>
      <c r="G20" s="342"/>
      <c r="H20" s="343" t="str">
        <f>IF(COUNTIF(發票明細!$B:$B,$F20)=0,"",COUNTIF(發票明細!$B:$B,$F20))</f>
        <v/>
      </c>
      <c r="I20" s="96" t="str">
        <f>IF(SUM(SUMIF(發票明細!$B:$B,$F20,發票明細!$L:$L),SUMIF(發票明細!$B:$B,$F20,發票明細!$M:$M))=0,"",SUM(SUMIF(發票明細!$B:$B,$F20,發票明細!$L:$L)))</f>
        <v/>
      </c>
      <c r="J20" s="127" t="str">
        <f t="shared" si="2"/>
        <v/>
      </c>
    </row>
    <row r="21" spans="1:14" ht="20.100000000000001" customHeight="1">
      <c r="A21" s="151">
        <v>127</v>
      </c>
      <c r="B21" s="342" t="s">
        <v>803</v>
      </c>
      <c r="C21" s="343" t="str">
        <f>IF(COUNTIF(發票明細!$B:$B,$A21)=0,"",COUNTIF(發票明細!$B:$B,$A21))</f>
        <v/>
      </c>
      <c r="D21" s="96" t="str">
        <f>IF(SUM(SUMIF(發票明細!$B:$B,$A21,發票明細!$L:$L),SUMIF(發票明細!$B:$B,$A21,發票明細!$M:$M))=0,"",SUM(SUMIF(發票明細!$B:$B,$A21,發票明細!$L:$L)))</f>
        <v/>
      </c>
      <c r="E21" s="127" t="str">
        <f t="shared" si="0"/>
        <v/>
      </c>
      <c r="F21" s="161"/>
      <c r="G21" s="342"/>
      <c r="H21" s="343" t="str">
        <f>IF(COUNTIF(發票明細!$B:$B,$F21)=0,"",COUNTIF(發票明細!$B:$B,$F21))</f>
        <v/>
      </c>
      <c r="I21" s="96" t="str">
        <f>IF(SUM(SUMIF(發票明細!$B:$B,$F21,發票明細!$L:$L),SUMIF(發票明細!$B:$B,$F21,發票明細!$M:$M))=0,"",SUM(SUMIF(發票明細!$B:$B,$F21,發票明細!$L:$L)))</f>
        <v/>
      </c>
      <c r="J21" s="127" t="str">
        <f t="shared" si="2"/>
        <v/>
      </c>
    </row>
    <row r="22" spans="1:14" ht="20.100000000000001" customHeight="1">
      <c r="A22" s="151">
        <v>128</v>
      </c>
      <c r="B22" s="342" t="s">
        <v>804</v>
      </c>
      <c r="C22" s="343" t="str">
        <f>IF(COUNTIF(發票明細!$B:$B,$A22)=0,"",COUNTIF(發票明細!$B:$B,$A22))</f>
        <v/>
      </c>
      <c r="D22" s="96" t="str">
        <f>IF(SUM(SUMIF(發票明細!$B:$B,$A22,發票明細!$L:$L),SUMIF(發票明細!$B:$B,$A22,發票明細!$M:$M))=0,"",SUM(SUMIF(發票明細!$B:$B,$A22,發票明細!$L:$L)))</f>
        <v/>
      </c>
      <c r="E22" s="127" t="str">
        <f t="shared" si="0"/>
        <v/>
      </c>
      <c r="F22" s="422" t="s">
        <v>665</v>
      </c>
      <c r="G22" s="423"/>
      <c r="H22" s="423"/>
      <c r="I22" s="423"/>
      <c r="J22" s="424"/>
    </row>
    <row r="23" spans="1:14" ht="20.100000000000001" customHeight="1">
      <c r="A23" s="151">
        <v>129</v>
      </c>
      <c r="B23" s="342" t="s">
        <v>805</v>
      </c>
      <c r="C23" s="343" t="str">
        <f>IF(COUNTIF(發票明細!$B:$B,$A23)=0,"",COUNTIF(發票明細!$B:$B,$A23))</f>
        <v/>
      </c>
      <c r="D23" s="96" t="str">
        <f>IF(SUM(SUMIF(發票明細!$B:$B,$A23,發票明細!$L:$L),SUMIF(發票明細!$B:$B,$A23,發票明細!$M:$M))=0,"",SUM(SUMIF(發票明細!$B:$B,$A23,發票明細!$L:$L)))</f>
        <v/>
      </c>
      <c r="E23" s="127" t="str">
        <f t="shared" si="0"/>
        <v/>
      </c>
      <c r="F23" s="154">
        <v>140</v>
      </c>
      <c r="G23" s="342" t="s">
        <v>815</v>
      </c>
      <c r="H23" s="343" t="str">
        <f>IF(COUNTIF(發票明細!$B:$B,$F23)=0,"",COUNTIF(發票明細!$B:$B,$F23))</f>
        <v/>
      </c>
      <c r="I23" s="96" t="str">
        <f>IF(SUM(SUMIF(發票明細!$B:$B,$F23,發票明細!$L:$L),SUMIF(發票明細!$B:$B,$F23,發票明細!$M:$M))=0,"",SUM(SUMIF(發票明細!$B:$B,$F23,發票明細!$L:$L)))</f>
        <v/>
      </c>
      <c r="J23" s="127" t="str">
        <f t="shared" ref="J23:J36" si="3">IF(I23="","","V")</f>
        <v/>
      </c>
    </row>
    <row r="24" spans="1:14" ht="20.100000000000001" customHeight="1">
      <c r="A24" s="152">
        <v>131</v>
      </c>
      <c r="B24" s="342" t="s">
        <v>806</v>
      </c>
      <c r="C24" s="343" t="str">
        <f>IF(COUNTIF(發票明細!$B:$B,$A24)=0,"",COUNTIF(發票明細!$B:$B,$A24))</f>
        <v/>
      </c>
      <c r="D24" s="96" t="str">
        <f>IF(SUM(SUMIF(發票明細!$B:$B,$A24,發票明細!$L:$L),SUMIF(發票明細!$B:$B,$A24,發票明細!$M:$M))=0,"",SUM(SUMIF(發票明細!$B:$B,$A24,發票明細!$L:$L)))</f>
        <v/>
      </c>
      <c r="E24" s="127" t="str">
        <f t="shared" si="0"/>
        <v/>
      </c>
      <c r="F24" s="154">
        <v>152</v>
      </c>
      <c r="G24" s="342" t="s">
        <v>816</v>
      </c>
      <c r="H24" s="343" t="str">
        <f>IF(COUNTIF(發票明細!$B:$B,$F24)=0,"",COUNTIF(發票明細!$B:$B,$F24))</f>
        <v/>
      </c>
      <c r="I24" s="96" t="str">
        <f>IF(SUM(SUMIF(發票明細!$B:$B,$F24,發票明細!$L:$L),SUMIF(發票明細!$B:$B,$F24,發票明細!$M:$M))=0,"",SUM(SUMIF(發票明細!$B:$B,$F24,發票明細!$L:$L)))</f>
        <v/>
      </c>
      <c r="J24" s="127" t="str">
        <f t="shared" si="3"/>
        <v/>
      </c>
    </row>
    <row r="25" spans="1:14" ht="20.100000000000001" customHeight="1">
      <c r="A25" s="151">
        <v>132</v>
      </c>
      <c r="B25" s="342" t="s">
        <v>807</v>
      </c>
      <c r="C25" s="343" t="str">
        <f>IF(COUNTIF(發票明細!$B:$B,$A25)=0,"",COUNTIF(發票明細!$B:$B,$A25))</f>
        <v/>
      </c>
      <c r="D25" s="96" t="str">
        <f>IF(SUM(SUMIF(發票明細!$B:$B,$A25,發票明細!$L:$L),SUMIF(發票明細!$B:$B,$A25,發票明細!$M:$M))=0,"",SUM(SUMIF(發票明細!$B:$B,$A25,發票明細!$L:$L)))</f>
        <v/>
      </c>
      <c r="E25" s="127" t="str">
        <f t="shared" si="0"/>
        <v/>
      </c>
      <c r="F25" s="161"/>
      <c r="G25" s="342"/>
      <c r="H25" s="343" t="str">
        <f>IF(COUNTIF(發票明細!$B:$B,$F25)=0,"",COUNTIF(發票明細!$B:$B,$F25))</f>
        <v/>
      </c>
      <c r="I25" s="96" t="str">
        <f>IF(SUM(SUMIF(發票明細!$B:$B,$F25,發票明細!$L:$L),SUMIF(發票明細!$B:$B,$F25,發票明細!$M:$M))=0,"",SUM(SUMIF(發票明細!$B:$B,$F25,發票明細!$L:$L)))</f>
        <v/>
      </c>
      <c r="J25" s="127" t="str">
        <f t="shared" si="3"/>
        <v/>
      </c>
    </row>
    <row r="26" spans="1:14" ht="20.100000000000001" customHeight="1">
      <c r="A26" s="150">
        <v>142</v>
      </c>
      <c r="B26" s="342" t="s">
        <v>808</v>
      </c>
      <c r="C26" s="343" t="str">
        <f>IF(COUNTIF(發票明細!$B:$B,$A26)=0,"",COUNTIF(發票明細!$B:$B,$A26))</f>
        <v/>
      </c>
      <c r="D26" s="96" t="str">
        <f>IF(SUM(SUMIF(發票明細!$B:$B,$A26,發票明細!$L:$L),SUMIF(發票明細!$B:$B,$A26,發票明細!$M:$M))=0,"",SUM(SUMIF(發票明細!$B:$B,$A26,發票明細!$L:$L)))</f>
        <v/>
      </c>
      <c r="E26" s="127" t="str">
        <f t="shared" si="0"/>
        <v/>
      </c>
      <c r="F26" s="161"/>
      <c r="G26" s="342"/>
      <c r="H26" s="343" t="str">
        <f>IF(COUNTIF(發票明細!$B:$B,$F26)=0,"",COUNTIF(發票明細!$B:$B,$F26))</f>
        <v/>
      </c>
      <c r="I26" s="96" t="str">
        <f>IF(SUM(SUMIF(發票明細!$B:$B,$F26,發票明細!$L:$L),SUMIF(發票明細!$B:$B,$F26,發票明細!$M:$M))=0,"",SUM(SUMIF(發票明細!$B:$B,$F26,發票明細!$L:$L)))</f>
        <v/>
      </c>
      <c r="J26" s="127" t="str">
        <f t="shared" si="3"/>
        <v/>
      </c>
    </row>
    <row r="27" spans="1:14" ht="20.100000000000001" customHeight="1">
      <c r="A27" s="149">
        <v>179</v>
      </c>
      <c r="B27" s="342" t="s">
        <v>809</v>
      </c>
      <c r="C27" s="343" t="str">
        <f>IF(COUNTIF(發票明細!$B:$B,$A27)=0,"",COUNTIF(發票明細!$B:$B,$A27))</f>
        <v/>
      </c>
      <c r="D27" s="96" t="str">
        <f>IF(SUM(SUMIF(發票明細!$B:$B,$A27,發票明細!$L:$L),SUMIF(發票明細!$B:$B,$A27,發票明細!$M:$M))=0,"",SUM(SUMIF(發票明細!$B:$B,$A27,發票明細!$L:$L)))</f>
        <v/>
      </c>
      <c r="E27" s="127" t="str">
        <f t="shared" ref="E27:E34" si="4">IF(D27="","","V")</f>
        <v/>
      </c>
      <c r="F27" s="161"/>
      <c r="G27" s="342"/>
      <c r="H27" s="343" t="str">
        <f>IF(COUNTIF(發票明細!$B:$B,$F27)=0,"",COUNTIF(發票明細!$B:$B,$F27))</f>
        <v/>
      </c>
      <c r="I27" s="96" t="str">
        <f>IF(SUM(SUMIF(發票明細!$B:$B,$F27,發票明細!$L:$L),SUMIF(發票明細!$B:$B,$F27,發票明細!$M:$M))=0,"",SUM(SUMIF(發票明細!$B:$B,$F27,發票明細!$L:$L)))</f>
        <v/>
      </c>
      <c r="J27" s="127" t="str">
        <f t="shared" si="3"/>
        <v/>
      </c>
    </row>
    <row r="28" spans="1:14" ht="20.100000000000001" customHeight="1">
      <c r="A28" s="149">
        <v>201</v>
      </c>
      <c r="B28" s="342" t="s">
        <v>810</v>
      </c>
      <c r="C28" s="343" t="str">
        <f>IF(COUNTIF(發票明細!$B:$B,$A28)=0,"",COUNTIF(發票明細!$B:$B,$A28))</f>
        <v/>
      </c>
      <c r="D28" s="96" t="str">
        <f>IF(SUM(SUMIF(發票明細!$B:$B,$A28,發票明細!$L:$L),SUMIF(發票明細!$B:$B,$A28,發票明細!$M:$M))=0,"",SUM(SUMIF(發票明細!$B:$B,$A28,發票明細!$L:$L)))</f>
        <v/>
      </c>
      <c r="E28" s="127" t="str">
        <f t="shared" si="4"/>
        <v/>
      </c>
      <c r="F28" s="161"/>
      <c r="G28" s="342"/>
      <c r="H28" s="343" t="str">
        <f>IF(COUNTIF(發票明細!$B:$B,$F28)=0,"",COUNTIF(發票明細!$B:$B,$F28))</f>
        <v/>
      </c>
      <c r="I28" s="96" t="str">
        <f>IF(SUM(SUMIF(發票明細!$B:$B,$F28,發票明細!$L:$L),SUMIF(發票明細!$B:$B,$F28,發票明細!$M:$M))=0,"",SUM(SUMIF(發票明細!$B:$B,$F28,發票明細!$L:$L)))</f>
        <v/>
      </c>
      <c r="J28" s="127" t="str">
        <f t="shared" si="3"/>
        <v/>
      </c>
    </row>
    <row r="29" spans="1:14" ht="20.100000000000001" customHeight="1">
      <c r="A29" s="153">
        <v>205</v>
      </c>
      <c r="B29" s="342" t="s">
        <v>866</v>
      </c>
      <c r="C29" s="343" t="str">
        <f>IF(COUNTIF(發票明細!$B:$B,$A29)=0,"",COUNTIF(發票明細!$B:$B,$A29))</f>
        <v/>
      </c>
      <c r="D29" s="96" t="str">
        <f>IF(SUM(SUMIF(發票明細!$B:$B,$A29,發票明細!$L:$L),SUMIF(發票明細!$B:$B,$A29,發票明細!$M:$M))=0,"",SUM(SUMIF(發票明細!$B:$B,$A29,發票明細!$L:$L)))</f>
        <v/>
      </c>
      <c r="E29" s="127" t="str">
        <f t="shared" si="4"/>
        <v/>
      </c>
      <c r="F29" s="161"/>
      <c r="G29" s="342"/>
      <c r="H29" s="343" t="str">
        <f>IF(COUNTIF(發票明細!$B:$B,$F29)=0,"",COUNTIF(發票明細!$B:$B,$F29))</f>
        <v/>
      </c>
      <c r="I29" s="96" t="str">
        <f>IF(SUM(SUMIF(發票明細!$B:$B,$F29,發票明細!$L:$L),SUMIF(發票明細!$B:$B,$F29,發票明細!$M:$M))=0,"",SUM(SUMIF(發票明細!$B:$B,$F29,發票明細!$L:$L)))</f>
        <v/>
      </c>
      <c r="J29" s="127" t="str">
        <f t="shared" si="3"/>
        <v/>
      </c>
    </row>
    <row r="30" spans="1:14" ht="20.100000000000001" customHeight="1">
      <c r="A30" s="149"/>
      <c r="B30" s="342"/>
      <c r="C30" s="343" t="str">
        <f>IF(COUNTIF(發票明細!$B:$B,$A30)=0,"",COUNTIF(發票明細!$B:$B,$A30))</f>
        <v/>
      </c>
      <c r="D30" s="96" t="str">
        <f>IF(SUM(SUMIF(發票明細!$B:$B,$A30,發票明細!$L:$L),SUMIF(發票明細!$B:$B,$A30,發票明細!$M:$M))=0,"",SUM(SUMIF(發票明細!$B:$B,$A30,發票明細!$L:$L)))</f>
        <v/>
      </c>
      <c r="E30" s="127" t="str">
        <f t="shared" si="4"/>
        <v/>
      </c>
      <c r="F30" s="161"/>
      <c r="G30" s="342"/>
      <c r="H30" s="343" t="str">
        <f>IF(COUNTIF(發票明細!$B:$B,$F30)=0,"",COUNTIF(發票明細!$B:$B,$F30))</f>
        <v/>
      </c>
      <c r="I30" s="96" t="str">
        <f>IF(SUM(SUMIF(發票明細!$B:$B,$F30,發票明細!$L:$L),SUMIF(發票明細!$B:$B,$F30,發票明細!$M:$M))=0,"",SUM(SUMIF(發票明細!$B:$B,$F30,發票明細!$L:$L)))</f>
        <v/>
      </c>
      <c r="J30" s="127" t="str">
        <f t="shared" si="3"/>
        <v/>
      </c>
    </row>
    <row r="31" spans="1:14" ht="20.100000000000001" customHeight="1">
      <c r="A31" s="149"/>
      <c r="B31" s="342"/>
      <c r="C31" s="343" t="str">
        <f>IF(COUNTIF(發票明細!$B:$B,$A31)=0,"",COUNTIF(發票明細!$B:$B,$A31))</f>
        <v/>
      </c>
      <c r="D31" s="96" t="str">
        <f>IF(SUM(SUMIF(發票明細!$B:$B,$A31,發票明細!$L:$L),SUMIF(發票明細!$B:$B,$A31,發票明細!$M:$M))=0,"",SUM(SUMIF(發票明細!$B:$B,$A31,發票明細!$L:$L)))</f>
        <v/>
      </c>
      <c r="E31" s="127" t="str">
        <f t="shared" si="4"/>
        <v/>
      </c>
      <c r="F31" s="161"/>
      <c r="G31" s="342"/>
      <c r="H31" s="343" t="str">
        <f>IF(COUNTIF(發票明細!$B:$B,$F31)=0,"",COUNTIF(發票明細!$B:$B,$F31))</f>
        <v/>
      </c>
      <c r="I31" s="96" t="str">
        <f>IF(SUM(SUMIF(發票明細!$B:$B,$F31,發票明細!$L:$L),SUMIF(發票明細!$B:$B,$F31,發票明細!$M:$M))=0,"",SUM(SUMIF(發票明細!$B:$B,$F31,發票明細!$L:$L)))</f>
        <v/>
      </c>
      <c r="J31" s="127" t="str">
        <f t="shared" si="3"/>
        <v/>
      </c>
      <c r="M31" s="4"/>
      <c r="N31" s="6"/>
    </row>
    <row r="32" spans="1:14" ht="20.100000000000001" customHeight="1">
      <c r="A32" s="149"/>
      <c r="B32" s="342"/>
      <c r="C32" s="343" t="str">
        <f>IF(COUNTIF(發票明細!$B:$B,$A32)=0,"",COUNTIF(發票明細!$B:$B,$A32))</f>
        <v/>
      </c>
      <c r="D32" s="96" t="str">
        <f>IF(SUM(SUMIF(發票明細!$B:$B,$A32,發票明細!$L:$L),SUMIF(發票明細!$B:$B,$A32,發票明細!$M:$M))=0,"",SUM(SUMIF(發票明細!$B:$B,$A32,發票明細!$L:$L)))</f>
        <v/>
      </c>
      <c r="E32" s="127" t="str">
        <f t="shared" si="4"/>
        <v/>
      </c>
      <c r="F32" s="161"/>
      <c r="G32" s="342"/>
      <c r="H32" s="343" t="str">
        <f>IF(COUNTIF(發票明細!$B:$B,$F32)=0,"",COUNTIF(發票明細!$B:$B,$F32))</f>
        <v/>
      </c>
      <c r="I32" s="96" t="str">
        <f>IF(SUM(SUMIF(發票明細!$B:$B,$F32,發票明細!$L:$L),SUMIF(發票明細!$B:$B,$F32,發票明細!$M:$M))=0,"",SUM(SUMIF(發票明細!$B:$B,$F32,發票明細!$L:$L)))</f>
        <v/>
      </c>
      <c r="J32" s="127" t="str">
        <f t="shared" si="3"/>
        <v/>
      </c>
      <c r="M32" s="4"/>
    </row>
    <row r="33" spans="1:15" ht="20.100000000000001" customHeight="1">
      <c r="A33" s="150"/>
      <c r="B33" s="342"/>
      <c r="C33" s="343" t="str">
        <f>IF(COUNTIF(發票明細!$B:$B,$A33)=0,"",COUNTIF(發票明細!$B:$B,$A33))</f>
        <v/>
      </c>
      <c r="D33" s="96" t="str">
        <f>IF(SUM(SUMIF(發票明細!$B:$B,$A33,發票明細!$L:$L),SUMIF(發票明細!$B:$B,$A33,發票明細!$M:$M))=0,"",SUM(SUMIF(發票明細!$B:$B,$A33,發票明細!$L:$L)))</f>
        <v/>
      </c>
      <c r="E33" s="127" t="str">
        <f t="shared" si="4"/>
        <v/>
      </c>
      <c r="F33" s="161"/>
      <c r="G33" s="342"/>
      <c r="H33" s="343" t="str">
        <f>IF(COUNTIF(發票明細!$B:$B,$F33)=0,"",COUNTIF(發票明細!$B:$B,$F33))</f>
        <v/>
      </c>
      <c r="I33" s="96" t="str">
        <f>IF(SUM(SUMIF(發票明細!$B:$B,$F33,發票明細!$L:$L),SUMIF(發票明細!$B:$B,$F33,發票明細!$M:$M))=0,"",SUM(SUMIF(發票明細!$B:$B,$F33,發票明細!$L:$L)))</f>
        <v/>
      </c>
      <c r="J33" s="127" t="str">
        <f t="shared" si="3"/>
        <v/>
      </c>
      <c r="M33" s="4"/>
    </row>
    <row r="34" spans="1:15" ht="20.100000000000001" customHeight="1">
      <c r="A34" s="150"/>
      <c r="B34" s="342"/>
      <c r="C34" s="343" t="str">
        <f>IF(COUNTIF(發票明細!$B:$B,$A34)=0,"",COUNTIF(發票明細!$B:$B,$A34))</f>
        <v/>
      </c>
      <c r="D34" s="96" t="str">
        <f>IF(SUM(SUMIF(發票明細!$B:$B,$A34,發票明細!$L:$L),SUMIF(發票明細!$B:$B,$A34,發票明細!$M:$M))=0,"",SUM(SUMIF(發票明細!$B:$B,$A34,發票明細!$L:$L)))</f>
        <v/>
      </c>
      <c r="E34" s="127" t="str">
        <f t="shared" si="4"/>
        <v/>
      </c>
      <c r="F34" s="161"/>
      <c r="G34" s="342"/>
      <c r="H34" s="343" t="str">
        <f>IF(COUNTIF(發票明細!$B:$B,$F34)=0,"",COUNTIF(發票明細!$B:$B,$F34))</f>
        <v/>
      </c>
      <c r="I34" s="96" t="str">
        <f>IF(SUM(SUMIF(發票明細!$B:$B,$F34,發票明細!$L:$L),SUMIF(發票明細!$B:$B,$F34,發票明細!$M:$M))=0,"",SUM(SUMIF(發票明細!$B:$B,$F34,發票明細!$L:$L)))</f>
        <v/>
      </c>
      <c r="J34" s="127" t="str">
        <f t="shared" si="3"/>
        <v/>
      </c>
      <c r="M34" s="4"/>
      <c r="N34" s="8"/>
    </row>
    <row r="35" spans="1:15" ht="20.100000000000001" customHeight="1">
      <c r="A35" s="150"/>
      <c r="B35" s="342"/>
      <c r="C35" s="343" t="str">
        <f>IF(COUNTIF(發票明細!$B:$B,$A35)=0,"",COUNTIF(發票明細!$B:$B,$A35))</f>
        <v/>
      </c>
      <c r="D35" s="96" t="str">
        <f>IF(SUM(SUMIF(發票明細!$B:$B,$A35,發票明細!$L:$L),SUMIF(發票明細!$B:$B,$A35,發票明細!$M:$M))=0,"",SUM(SUMIF(發票明細!$B:$B,$A35,發票明細!$L:$L)))</f>
        <v/>
      </c>
      <c r="E35" s="127" t="str">
        <f>IF(D35="","","V")</f>
        <v/>
      </c>
      <c r="F35" s="161"/>
      <c r="G35" s="342"/>
      <c r="H35" s="343" t="str">
        <f>IF(COUNTIF(發票明細!$B:$B,$F35)=0,"",COUNTIF(發票明細!$B:$B,$F35))</f>
        <v/>
      </c>
      <c r="I35" s="96" t="str">
        <f>IF(SUM(SUMIF(發票明細!$B:$B,$F35,發票明細!$L:$L),SUMIF(發票明細!$B:$B,$F35,發票明細!$M:$M))=0,"",SUM(SUMIF(發票明細!$B:$B,$F35,發票明細!$L:$L)))</f>
        <v/>
      </c>
      <c r="J35" s="127" t="str">
        <f t="shared" si="3"/>
        <v/>
      </c>
      <c r="M35" s="4"/>
      <c r="N35" s="8"/>
    </row>
    <row r="36" spans="1:15" ht="20.100000000000001" customHeight="1">
      <c r="A36" s="150"/>
      <c r="B36" s="342"/>
      <c r="C36" s="343" t="str">
        <f>IF(COUNTIF(發票明細!$B:$B,$A36)=0,"",COUNTIF(發票明細!$B:$B,$A36))</f>
        <v/>
      </c>
      <c r="D36" s="96" t="str">
        <f>IF(SUM(SUMIF(發票明細!$B:$B,$A36,發票明細!$L:$L),SUMIF(發票明細!$B:$B,$A36,發票明細!$M:$M))=0,"",SUM(SUMIF(發票明細!$B:$B,$A36,發票明細!$L:$L)))</f>
        <v/>
      </c>
      <c r="E36" s="127" t="str">
        <f>IF(D36="","","V")</f>
        <v/>
      </c>
      <c r="F36" s="161"/>
      <c r="G36" s="342"/>
      <c r="H36" s="343" t="str">
        <f>IF(COUNTIF(發票明細!$B:$B,$F36)=0,"",COUNTIF(發票明細!$B:$B,$F36))</f>
        <v/>
      </c>
      <c r="I36" s="96" t="str">
        <f>IF(SUM(SUMIF(發票明細!$B:$B,$F36,發票明細!$L:$L),SUMIF(發票明細!$B:$B,$F36,發票明細!$M:$M))=0,"",SUM(SUMIF(發票明細!$B:$B,$F36,發票明細!$L:$L)))</f>
        <v/>
      </c>
      <c r="J36" s="127" t="str">
        <f t="shared" si="3"/>
        <v/>
      </c>
      <c r="M36" s="7"/>
      <c r="N36" s="8"/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65"/>
      <c r="L37" s="65"/>
      <c r="M37" s="7"/>
    </row>
    <row r="38" spans="1:15" ht="35.25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  <c r="M38" s="7"/>
      <c r="N38" s="8"/>
    </row>
    <row r="39" spans="1:15" ht="42.6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  <c r="M39" s="7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  <c r="M46" s="9"/>
      <c r="N46" s="31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  <c r="M47" s="2"/>
      <c r="N47" s="31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  <c r="M48" s="2"/>
    </row>
    <row r="49" spans="2:13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  <c r="M49" s="2"/>
    </row>
    <row r="50" spans="2:13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  <c r="M50" s="2"/>
    </row>
    <row r="51" spans="2:13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</row>
    <row r="52" spans="2:13" ht="24.4" customHeight="1">
      <c r="L52" s="2"/>
      <c r="M52" s="2"/>
    </row>
    <row r="53" spans="2:13" ht="24.4" customHeight="1">
      <c r="L53" s="2"/>
      <c r="M53" s="2"/>
    </row>
    <row r="54" spans="2:13" ht="24.4" customHeight="1">
      <c r="L54" s="2"/>
      <c r="M54" s="2"/>
    </row>
    <row r="55" spans="2:13" ht="24.4" customHeight="1">
      <c r="L55" s="2"/>
    </row>
    <row r="56" spans="2:13" ht="24.4" customHeight="1">
      <c r="L56" s="2"/>
    </row>
    <row r="57" spans="2:13" ht="24.4" customHeight="1">
      <c r="L57" s="2"/>
    </row>
    <row r="58" spans="2:13" ht="24.4" customHeight="1">
      <c r="L58" s="2"/>
    </row>
    <row r="59" spans="2:13" ht="24.4" customHeight="1">
      <c r="L59" s="2"/>
    </row>
    <row r="60" spans="2:13" ht="24.4" customHeight="1">
      <c r="L60" s="2"/>
    </row>
    <row r="61" spans="2:13" ht="24.4" customHeight="1">
      <c r="L61" s="2"/>
    </row>
    <row r="62" spans="2:13" ht="24.4" customHeight="1">
      <c r="L62" s="2"/>
    </row>
    <row r="63" spans="2:13" ht="24.4" customHeight="1">
      <c r="L63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43:L43"/>
    <mergeCell ref="G36:H36"/>
    <mergeCell ref="G26:H26"/>
    <mergeCell ref="G27:H27"/>
    <mergeCell ref="G28:H28"/>
    <mergeCell ref="G29:H29"/>
    <mergeCell ref="G30:H30"/>
    <mergeCell ref="B33:C33"/>
    <mergeCell ref="B34:C34"/>
    <mergeCell ref="B35:C35"/>
    <mergeCell ref="G35:H35"/>
    <mergeCell ref="A39:J39"/>
    <mergeCell ref="K39:L39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B36:C36"/>
    <mergeCell ref="B30:C30"/>
    <mergeCell ref="B31:C31"/>
    <mergeCell ref="B32:C32"/>
    <mergeCell ref="B19:C19"/>
    <mergeCell ref="G24:H24"/>
    <mergeCell ref="G25:H25"/>
    <mergeCell ref="G32:H32"/>
    <mergeCell ref="G33:H33"/>
    <mergeCell ref="G34:H34"/>
    <mergeCell ref="G31:H31"/>
    <mergeCell ref="B24:C24"/>
    <mergeCell ref="G8:H8"/>
    <mergeCell ref="G9:H9"/>
    <mergeCell ref="G10:H10"/>
    <mergeCell ref="G11:H11"/>
    <mergeCell ref="G12:H12"/>
    <mergeCell ref="B25:C25"/>
    <mergeCell ref="B26:C26"/>
    <mergeCell ref="B14:C14"/>
    <mergeCell ref="B15:C15"/>
    <mergeCell ref="B16:C16"/>
    <mergeCell ref="B17:C17"/>
    <mergeCell ref="B18:C18"/>
    <mergeCell ref="H2:J2"/>
    <mergeCell ref="E38:F38"/>
    <mergeCell ref="I38:J38"/>
    <mergeCell ref="A5:A6"/>
    <mergeCell ref="J5:J6"/>
    <mergeCell ref="B13:C13"/>
    <mergeCell ref="A3:B4"/>
    <mergeCell ref="C3:D4"/>
    <mergeCell ref="F3:G3"/>
    <mergeCell ref="H3:H4"/>
    <mergeCell ref="D5:D6"/>
    <mergeCell ref="E5:E6"/>
    <mergeCell ref="F5:F6"/>
    <mergeCell ref="B5:C6"/>
    <mergeCell ref="B8:C8"/>
    <mergeCell ref="B9:C9"/>
    <mergeCell ref="L3:L4"/>
    <mergeCell ref="K5:K6"/>
    <mergeCell ref="L5:L6"/>
    <mergeCell ref="A37:C37"/>
    <mergeCell ref="F37:G37"/>
    <mergeCell ref="B10:C10"/>
    <mergeCell ref="B11:C11"/>
    <mergeCell ref="B12:C12"/>
    <mergeCell ref="G13:H13"/>
    <mergeCell ref="B27:C27"/>
    <mergeCell ref="B28:C28"/>
    <mergeCell ref="B29:C29"/>
    <mergeCell ref="B20:C20"/>
    <mergeCell ref="B21:C21"/>
    <mergeCell ref="B22:C22"/>
    <mergeCell ref="B23:C23"/>
    <mergeCell ref="A2:B2"/>
    <mergeCell ref="C2:G2"/>
    <mergeCell ref="A1:L1"/>
    <mergeCell ref="A7:E7"/>
    <mergeCell ref="K38:L38"/>
    <mergeCell ref="G38:H38"/>
    <mergeCell ref="F22:J22"/>
    <mergeCell ref="F7:J7"/>
    <mergeCell ref="I5:I6"/>
    <mergeCell ref="C38:D38"/>
    <mergeCell ref="I3:J4"/>
    <mergeCell ref="F4:G4"/>
    <mergeCell ref="G5:H6"/>
    <mergeCell ref="A38:B38"/>
    <mergeCell ref="K2:L2"/>
    <mergeCell ref="K3:K4"/>
  </mergeCells>
  <phoneticPr fontId="21" type="noConversion"/>
  <conditionalFormatting sqref="L45">
    <cfRule type="duplicateValues" dxfId="5" priority="2" stopIfTrue="1"/>
  </conditionalFormatting>
  <conditionalFormatting sqref="I3:J4">
    <cfRule type="containsText" dxfId="4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N63"/>
  <sheetViews>
    <sheetView view="pageBreakPreview" zoomScaleNormal="100" zoomScaleSheetLayoutView="100" workbookViewId="0">
      <selection activeCell="H2" sqref="H2:J2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3" width="11.25" style="3" customWidth="1"/>
    <col min="14" max="16384" width="9" style="31"/>
  </cols>
  <sheetData>
    <row r="1" spans="1:118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</row>
    <row r="2" spans="1:118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</row>
    <row r="3" spans="1:118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</row>
    <row r="4" spans="1:118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IFERROR(MID(VLOOKUP("雲嘉",發票明細!A:E,5,0),6,8),"")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8" s="30" customFormat="1" ht="20.100000000000001" customHeight="1">
      <c r="A5" s="400" t="s">
        <v>0</v>
      </c>
      <c r="B5" s="418" t="s">
        <v>1</v>
      </c>
      <c r="C5" s="419"/>
      <c r="D5" s="390" t="s">
        <v>2</v>
      </c>
      <c r="E5" s="391" t="s">
        <v>582</v>
      </c>
      <c r="F5" s="390" t="s">
        <v>0</v>
      </c>
      <c r="G5" s="418" t="s">
        <v>1</v>
      </c>
      <c r="H5" s="419"/>
      <c r="I5" s="390" t="s">
        <v>2</v>
      </c>
      <c r="J5" s="391" t="s">
        <v>582</v>
      </c>
      <c r="K5" s="377" t="s">
        <v>910</v>
      </c>
      <c r="L5" s="372"/>
      <c r="N5" s="31"/>
    </row>
    <row r="6" spans="1:118" s="30" customFormat="1" ht="20.100000000000001" customHeight="1" thickBot="1">
      <c r="A6" s="401"/>
      <c r="B6" s="420"/>
      <c r="C6" s="421"/>
      <c r="D6" s="390"/>
      <c r="E6" s="391"/>
      <c r="F6" s="390"/>
      <c r="G6" s="420"/>
      <c r="H6" s="421"/>
      <c r="I6" s="390"/>
      <c r="J6" s="391"/>
      <c r="K6" s="378"/>
      <c r="L6" s="373"/>
      <c r="N6" s="31"/>
    </row>
    <row r="7" spans="1:118" ht="20.100000000000001" customHeight="1" thickBot="1">
      <c r="A7" s="413" t="s">
        <v>666</v>
      </c>
      <c r="B7" s="416"/>
      <c r="C7" s="416"/>
      <c r="D7" s="416"/>
      <c r="E7" s="417"/>
      <c r="F7" s="413" t="s">
        <v>667</v>
      </c>
      <c r="G7" s="416"/>
      <c r="H7" s="416"/>
      <c r="I7" s="416"/>
      <c r="J7" s="417"/>
      <c r="K7" s="138"/>
      <c r="L7" s="138"/>
      <c r="M7" s="2"/>
    </row>
    <row r="8" spans="1:118" ht="20.100000000000001" customHeight="1">
      <c r="A8" s="149">
        <v>105</v>
      </c>
      <c r="B8" s="342" t="s">
        <v>817</v>
      </c>
      <c r="C8" s="343" t="str">
        <f>IF(COUNTIF(發票明細!$B:$B,$A8)=0,"",COUNTIF(發票明細!$B:$B,$A8))</f>
        <v/>
      </c>
      <c r="D8" s="89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16" si="0">IF(D8="","","V")</f>
        <v/>
      </c>
      <c r="F8" s="151">
        <v>66</v>
      </c>
      <c r="G8" s="342" t="s">
        <v>821</v>
      </c>
      <c r="H8" s="343" t="str">
        <f>IF(COUNTIF(發票明細!$B:$B,$F8)=0,"",COUNTIF(發票明細!$B:$B,$F8))</f>
        <v/>
      </c>
      <c r="I8" s="89" t="str">
        <f>IF(SUM(SUMIF(發票明細!$B:$B,$F8,發票明細!$L:$L),SUMIF(發票明細!$B:$B,$F8,發票明細!$M:$M))=0,"",SUM(SUMIF(發票明細!$B:$B,$F8,發票明細!$L:$L)))</f>
        <v/>
      </c>
      <c r="J8" s="127" t="str">
        <f>IF(I8="","","V")</f>
        <v/>
      </c>
      <c r="K8" s="139" t="s">
        <v>938</v>
      </c>
      <c r="L8" s="140" t="s">
        <v>937</v>
      </c>
      <c r="M8" s="2"/>
      <c r="O8" s="124"/>
    </row>
    <row r="9" spans="1:118" ht="20.100000000000001" customHeight="1">
      <c r="A9" s="149">
        <v>124</v>
      </c>
      <c r="B9" s="342" t="s">
        <v>818</v>
      </c>
      <c r="C9" s="343" t="str">
        <f>IF(COUNTIF(發票明細!$B:$B,$A9)=0,"",COUNTIF(發票明細!$B:$B,$A9))</f>
        <v/>
      </c>
      <c r="D9" s="89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51">
        <v>84</v>
      </c>
      <c r="G9" s="342" t="s">
        <v>822</v>
      </c>
      <c r="H9" s="343" t="str">
        <f>IF(COUNTIF(發票明細!$B:$B,$F9)=0,"",COUNTIF(發票明細!$B:$B,$F9))</f>
        <v/>
      </c>
      <c r="I9" s="89" t="str">
        <f>IF(SUM(SUMIF(發票明細!$B:$B,$F9,發票明細!$L:$L),SUMIF(發票明細!$B:$B,$F9,發票明細!$M:$M))=0,"",SUM(SUMIF(發票明細!$B:$B,$F9,發票明細!$L:$L)))</f>
        <v/>
      </c>
      <c r="J9" s="127" t="str">
        <f t="shared" ref="J9:J36" si="1">IF(I9="","","V")</f>
        <v/>
      </c>
      <c r="K9" s="141" t="s">
        <v>939</v>
      </c>
      <c r="L9" s="142">
        <f>SUM(COUNTIF(E8:E36,"V"))</f>
        <v>0</v>
      </c>
      <c r="N9" s="124"/>
    </row>
    <row r="10" spans="1:118" ht="20.100000000000001" customHeight="1">
      <c r="A10" s="149">
        <v>149</v>
      </c>
      <c r="B10" s="342" t="s">
        <v>819</v>
      </c>
      <c r="C10" s="343" t="str">
        <f>IF(COUNTIF(發票明細!$B:$B,$A10)=0,"",COUNTIF(發票明細!$B:$B,$A10))</f>
        <v/>
      </c>
      <c r="D10" s="89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151">
        <v>87</v>
      </c>
      <c r="G10" s="342" t="s">
        <v>823</v>
      </c>
      <c r="H10" s="343" t="str">
        <f>IF(COUNTIF(發票明細!$B:$B,$F10)=0,"",COUNTIF(發票明細!$B:$B,$F10))</f>
        <v/>
      </c>
      <c r="I10" s="89" t="str">
        <f>IF(SUM(SUMIF(發票明細!$B:$B,$F10,發票明細!$L:$L),SUMIF(發票明細!$B:$B,$F10,發票明細!$M:$M))=0,"",SUM(SUMIF(發票明細!$B:$B,$F10,發票明細!$L:$L)))</f>
        <v/>
      </c>
      <c r="J10" s="127" t="str">
        <f t="shared" si="1"/>
        <v/>
      </c>
      <c r="K10" s="141" t="s">
        <v>936</v>
      </c>
      <c r="L10" s="142">
        <f>SUM(COUNTIF(J8:J36,"V"))</f>
        <v>0</v>
      </c>
      <c r="O10" s="124"/>
    </row>
    <row r="11" spans="1:118" ht="20.100000000000001" customHeight="1" thickBot="1">
      <c r="A11" s="149">
        <v>167</v>
      </c>
      <c r="B11" s="342" t="s">
        <v>820</v>
      </c>
      <c r="C11" s="343" t="str">
        <f>IF(COUNTIF(發票明細!$B:$B,$A11)=0,"",COUNTIF(發票明細!$B:$B,$A11))</f>
        <v/>
      </c>
      <c r="D11" s="89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151">
        <v>136</v>
      </c>
      <c r="G11" s="342" t="s">
        <v>824</v>
      </c>
      <c r="H11" s="343" t="str">
        <f>IF(COUNTIF(發票明細!$B:$B,$F11)=0,"",COUNTIF(發票明細!$B:$B,$F11))</f>
        <v/>
      </c>
      <c r="I11" s="89" t="str">
        <f>IF(SUM(SUMIF(發票明細!$B:$B,$F11,發票明細!$L:$L),SUMIF(發票明細!$B:$B,$F11,發票明細!$M:$M))=0,"",SUM(SUMIF(發票明細!$B:$B,$F11,發票明細!$L:$L)))</f>
        <v/>
      </c>
      <c r="J11" s="127" t="str">
        <f t="shared" si="1"/>
        <v/>
      </c>
      <c r="K11" s="144" t="s">
        <v>941</v>
      </c>
      <c r="L11" s="145">
        <f>SUM(L9:L10)</f>
        <v>0</v>
      </c>
    </row>
    <row r="12" spans="1:118" ht="20.100000000000001" customHeight="1" thickBot="1">
      <c r="A12" s="287">
        <v>224</v>
      </c>
      <c r="B12" s="342" t="s">
        <v>865</v>
      </c>
      <c r="C12" s="343" t="str">
        <f>IF(COUNTIF(發票明細!$B:$B,$A12)=0,"",COUNTIF(發票明細!$B:$B,$A12))</f>
        <v/>
      </c>
      <c r="D12" s="89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49">
        <v>221</v>
      </c>
      <c r="G12" s="342" t="s">
        <v>825</v>
      </c>
      <c r="H12" s="343" t="str">
        <f>IF(COUNTIF(發票明細!$B:$B,$F12)=0,"",COUNTIF(發票明細!$B:$B,$F12))</f>
        <v/>
      </c>
      <c r="I12" s="89" t="str">
        <f>IF(SUM(SUMIF(發票明細!$B:$B,$F12,發票明細!$L:$L),SUMIF(發票明細!$B:$B,$F12,發票明細!$M:$M))=0,"",SUM(SUMIF(發票明細!$B:$B,$F12,發票明細!$L:$L)))</f>
        <v/>
      </c>
      <c r="J12" s="127" t="str">
        <f t="shared" si="1"/>
        <v/>
      </c>
      <c r="K12" s="138"/>
      <c r="L12" s="138"/>
    </row>
    <row r="13" spans="1:118" ht="20.100000000000001" customHeight="1">
      <c r="A13" s="129"/>
      <c r="B13" s="342"/>
      <c r="C13" s="343"/>
      <c r="D13" s="89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49"/>
      <c r="G13" s="342"/>
      <c r="H13" s="343"/>
      <c r="I13" s="89" t="str">
        <f>IF(SUM(SUMIF(發票明細!$B:$B,$F13,發票明細!$L:$L),SUMIF(發票明細!$B:$B,$F13,發票明細!$M:$M))=0,"",SUM(SUMIF(發票明細!$B:$B,$F13,發票明細!$L:$L)))</f>
        <v/>
      </c>
      <c r="J13" s="127" t="str">
        <f t="shared" si="1"/>
        <v/>
      </c>
      <c r="K13" s="139" t="s">
        <v>938</v>
      </c>
      <c r="L13" s="140" t="s">
        <v>940</v>
      </c>
    </row>
    <row r="14" spans="1:118" ht="20.100000000000001" customHeight="1">
      <c r="A14" s="171"/>
      <c r="B14" s="342"/>
      <c r="C14" s="343" t="str">
        <f>IF(COUNTIF(發票明細!$B:$B,$A14)=0,"",COUNTIF(發票明細!$B:$B,$A14))</f>
        <v/>
      </c>
      <c r="D14" s="89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61"/>
      <c r="G14" s="342"/>
      <c r="H14" s="343" t="str">
        <f>IF(COUNTIF(發票明細!$B:$B,$F14)=0,"",COUNTIF(發票明細!$B:$B,$F14))</f>
        <v/>
      </c>
      <c r="I14" s="89" t="str">
        <f>IF(SUM(SUMIF(發票明細!$B:$B,$F14,發票明細!$L:$L),SUMIF(發票明細!$B:$B,$F14,發票明細!$M:$M))=0,"",SUM(SUMIF(發票明細!$B:$B,$F14,發票明細!$L:$L)))</f>
        <v/>
      </c>
      <c r="J14" s="127" t="str">
        <f t="shared" si="1"/>
        <v/>
      </c>
      <c r="K14" s="141" t="s">
        <v>939</v>
      </c>
      <c r="L14" s="146">
        <f>SUM(D8:D36)</f>
        <v>0</v>
      </c>
    </row>
    <row r="15" spans="1:118" ht="20.100000000000001" customHeight="1">
      <c r="A15" s="167"/>
      <c r="B15" s="342"/>
      <c r="C15" s="343" t="str">
        <f>IF(COUNTIF(發票明細!$B:$B,$A15)=0,"",COUNTIF(發票明細!$B:$B,$A15))</f>
        <v/>
      </c>
      <c r="D15" s="89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61"/>
      <c r="G15" s="342"/>
      <c r="H15" s="343" t="str">
        <f>IF(COUNTIF(發票明細!$B:$B,$F15)=0,"",COUNTIF(發票明細!$B:$B,$F15))</f>
        <v/>
      </c>
      <c r="I15" s="89" t="str">
        <f>IF(SUM(SUMIF(發票明細!$B:$B,$F15,發票明細!$L:$L),SUMIF(發票明細!$B:$B,$F15,發票明細!$M:$M))=0,"",SUM(SUMIF(發票明細!$B:$B,$F15,發票明細!$L:$L)))</f>
        <v/>
      </c>
      <c r="J15" s="127" t="str">
        <f t="shared" si="1"/>
        <v/>
      </c>
      <c r="K15" s="141" t="s">
        <v>936</v>
      </c>
      <c r="L15" s="146">
        <f>SUM(I8:I36)</f>
        <v>0</v>
      </c>
    </row>
    <row r="16" spans="1:118" ht="20.100000000000001" customHeight="1" thickBot="1">
      <c r="A16" s="167"/>
      <c r="B16" s="342"/>
      <c r="C16" s="343" t="str">
        <f>IF(COUNTIF(發票明細!$B:$B,$A16)=0,"",COUNTIF(發票明細!$B:$B,$A16))</f>
        <v/>
      </c>
      <c r="D16" s="89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61"/>
      <c r="G16" s="342"/>
      <c r="H16" s="343" t="str">
        <f>IF(COUNTIF(發票明細!$B:$B,$F16)=0,"",COUNTIF(發票明細!$B:$B,$F16))</f>
        <v/>
      </c>
      <c r="I16" s="89" t="str">
        <f>IF(SUM(SUMIF(發票明細!$B:$B,$F16,發票明細!$L:$L),SUMIF(發票明細!$B:$B,$F16,發票明細!$M:$M))=0,"",SUM(SUMIF(發票明細!$B:$B,$F16,發票明細!$L:$L)))</f>
        <v/>
      </c>
      <c r="J16" s="127" t="str">
        <f t="shared" si="1"/>
        <v/>
      </c>
      <c r="K16" s="144" t="s">
        <v>941</v>
      </c>
      <c r="L16" s="148">
        <f>SUM(L14:L15)</f>
        <v>0</v>
      </c>
    </row>
    <row r="17" spans="1:14" ht="20.100000000000001" customHeight="1">
      <c r="A17" s="167"/>
      <c r="B17" s="342"/>
      <c r="C17" s="343" t="str">
        <f>IF(COUNTIF(發票明細!$B:$B,$A17)=0,"",COUNTIF(發票明細!$B:$B,$A17))</f>
        <v/>
      </c>
      <c r="D17" s="89" t="str">
        <f>IF(SUM(SUMIF(發票明細!$B:$B,$A17,發票明細!$L:$L),SUMIF(發票明細!$B:$B,$A17,發票明細!$M:$M))=0,"",SUM(SUMIF(發票明細!$B:$B,$A17,發票明細!$L:$L)))</f>
        <v/>
      </c>
      <c r="E17" s="127" t="str">
        <f t="shared" ref="E17:E22" si="2">IF(D17="","","V")</f>
        <v/>
      </c>
      <c r="F17" s="161"/>
      <c r="G17" s="342"/>
      <c r="H17" s="343" t="str">
        <f>IF(COUNTIF(發票明細!$B:$B,$F17)=0,"",COUNTIF(發票明細!$B:$B,$F17))</f>
        <v/>
      </c>
      <c r="I17" s="89" t="str">
        <f>IF(SUM(SUMIF(發票明細!$B:$B,$F17,發票明細!$L:$L),SUMIF(發票明細!$B:$B,$F17,發票明細!$M:$M))=0,"",SUM(SUMIF(發票明細!$B:$B,$F17,發票明細!$L:$L)))</f>
        <v/>
      </c>
      <c r="J17" s="127" t="str">
        <f t="shared" si="1"/>
        <v/>
      </c>
      <c r="K17" s="138"/>
      <c r="L17" s="138"/>
    </row>
    <row r="18" spans="1:14" ht="20.100000000000001" customHeight="1">
      <c r="A18" s="131"/>
      <c r="B18" s="342"/>
      <c r="C18" s="343" t="str">
        <f>IF(COUNTIF(發票明細!$B:$B,$A18)=0,"",COUNTIF(發票明細!$B:$B,$A18))</f>
        <v/>
      </c>
      <c r="D18" s="89" t="str">
        <f>IF(SUM(SUMIF(發票明細!$B:$B,$A18,發票明細!$L:$L),SUMIF(發票明細!$B:$B,$A18,發票明細!$M:$M))=0,"",SUM(SUMIF(發票明細!$B:$B,$A18,發票明細!$L:$L)))</f>
        <v/>
      </c>
      <c r="E18" s="127" t="str">
        <f t="shared" si="2"/>
        <v/>
      </c>
      <c r="F18" s="161"/>
      <c r="G18" s="342"/>
      <c r="H18" s="343" t="str">
        <f>IF(COUNTIF(發票明細!$B:$B,$F18)=0,"",COUNTIF(發票明細!$B:$B,$F18))</f>
        <v/>
      </c>
      <c r="I18" s="89" t="str">
        <f>IF(SUM(SUMIF(發票明細!$B:$B,$F18,發票明細!$L:$L),SUMIF(發票明細!$B:$B,$F18,發票明細!$M:$M))=0,"",SUM(SUMIF(發票明細!$B:$B,$F18,發票明細!$L:$L)))</f>
        <v/>
      </c>
      <c r="J18" s="127" t="str">
        <f t="shared" si="1"/>
        <v/>
      </c>
      <c r="K18" s="138"/>
      <c r="L18" s="138"/>
    </row>
    <row r="19" spans="1:14" ht="20.100000000000001" customHeight="1">
      <c r="A19" s="131"/>
      <c r="B19" s="342"/>
      <c r="C19" s="343" t="str">
        <f>IF(COUNTIF(發票明細!$B:$B,$A19)=0,"",COUNTIF(發票明細!$B:$B,$A19))</f>
        <v/>
      </c>
      <c r="D19" s="89" t="str">
        <f>IF(SUM(SUMIF(發票明細!$B:$B,$A19,發票明細!$L:$L),SUMIF(發票明細!$B:$B,$A19,發票明細!$M:$M))=0,"",SUM(SUMIF(發票明細!$B:$B,$A19,發票明細!$L:$L)))</f>
        <v/>
      </c>
      <c r="E19" s="127" t="str">
        <f t="shared" si="2"/>
        <v/>
      </c>
      <c r="F19" s="161"/>
      <c r="G19" s="342"/>
      <c r="H19" s="343" t="str">
        <f>IF(COUNTIF(發票明細!$B:$B,$F19)=0,"",COUNTIF(發票明細!$B:$B,$F19))</f>
        <v/>
      </c>
      <c r="I19" s="89" t="str">
        <f>IF(SUM(SUMIF(發票明細!$B:$B,$F19,發票明細!$L:$L),SUMIF(發票明細!$B:$B,$F19,發票明細!$M:$M))=0,"",SUM(SUMIF(發票明細!$B:$B,$F19,發票明細!$L:$L)))</f>
        <v/>
      </c>
      <c r="J19" s="127" t="str">
        <f t="shared" si="1"/>
        <v/>
      </c>
      <c r="K19" s="138"/>
      <c r="L19" s="138"/>
    </row>
    <row r="20" spans="1:14" ht="20.100000000000001" customHeight="1">
      <c r="A20" s="166"/>
      <c r="B20" s="342"/>
      <c r="C20" s="343" t="str">
        <f>IF(COUNTIF(發票明細!$B:$B,$A20)=0,"",COUNTIF(發票明細!$B:$B,$A20))</f>
        <v/>
      </c>
      <c r="D20" s="89" t="str">
        <f>IF(SUM(SUMIF(發票明細!$B:$B,$A20,發票明細!$L:$L),SUMIF(發票明細!$B:$B,$A20,發票明細!$M:$M))=0,"",SUM(SUMIF(發票明細!$B:$B,$A20,發票明細!$L:$L)))</f>
        <v/>
      </c>
      <c r="E20" s="127" t="str">
        <f t="shared" si="2"/>
        <v/>
      </c>
      <c r="F20" s="161"/>
      <c r="G20" s="342"/>
      <c r="H20" s="343" t="str">
        <f>IF(COUNTIF(發票明細!$B:$B,$F20)=0,"",COUNTIF(發票明細!$B:$B,$F20))</f>
        <v/>
      </c>
      <c r="I20" s="89" t="str">
        <f>IF(SUM(SUMIF(發票明細!$B:$B,$F20,發票明細!$L:$L),SUMIF(發票明細!$B:$B,$F20,發票明細!$M:$M))=0,"",SUM(SUMIF(發票明細!$B:$B,$F20,發票明細!$L:$L)))</f>
        <v/>
      </c>
      <c r="J20" s="127" t="str">
        <f t="shared" si="1"/>
        <v/>
      </c>
      <c r="K20" s="138"/>
      <c r="L20" s="138"/>
    </row>
    <row r="21" spans="1:14" ht="20.100000000000001" customHeight="1">
      <c r="A21" s="167"/>
      <c r="B21" s="342"/>
      <c r="C21" s="343" t="str">
        <f>IF(COUNTIF(發票明細!$B:$B,$A21)=0,"",COUNTIF(發票明細!$B:$B,$A21))</f>
        <v/>
      </c>
      <c r="D21" s="89" t="str">
        <f>IF(SUM(SUMIF(發票明細!$B:$B,$A21,發票明細!$L:$L),SUMIF(發票明細!$B:$B,$A21,發票明細!$M:$M))=0,"",SUM(SUMIF(發票明細!$B:$B,$A21,發票明細!$L:$L)))</f>
        <v/>
      </c>
      <c r="E21" s="127" t="str">
        <f t="shared" si="2"/>
        <v/>
      </c>
      <c r="F21" s="161"/>
      <c r="G21" s="342"/>
      <c r="H21" s="343" t="str">
        <f>IF(COUNTIF(發票明細!$B:$B,$F21)=0,"",COUNTIF(發票明細!$B:$B,$F21))</f>
        <v/>
      </c>
      <c r="I21" s="89" t="str">
        <f>IF(SUM(SUMIF(發票明細!$B:$B,$F21,發票明細!$L:$L),SUMIF(發票明細!$B:$B,$F21,發票明細!$M:$M))=0,"",SUM(SUMIF(發票明細!$B:$B,$F21,發票明細!$L:$L)))</f>
        <v/>
      </c>
      <c r="J21" s="127" t="str">
        <f t="shared" si="1"/>
        <v/>
      </c>
      <c r="K21" s="138"/>
      <c r="L21" s="138"/>
    </row>
    <row r="22" spans="1:14" ht="20.100000000000001" customHeight="1">
      <c r="A22" s="167"/>
      <c r="B22" s="342"/>
      <c r="C22" s="343" t="str">
        <f>IF(COUNTIF(發票明細!$B:$B,$A22)=0,"",COUNTIF(發票明細!$B:$B,$A22))</f>
        <v/>
      </c>
      <c r="D22" s="89" t="str">
        <f>IF(SUM(SUMIF(發票明細!$B:$B,$A22,發票明細!$L:$L),SUMIF(發票明細!$B:$B,$A22,發票明細!$M:$M))=0,"",SUM(SUMIF(發票明細!$B:$B,$A22,發票明細!$L:$L)))</f>
        <v/>
      </c>
      <c r="E22" s="127" t="str">
        <f t="shared" si="2"/>
        <v/>
      </c>
      <c r="F22" s="161"/>
      <c r="G22" s="342"/>
      <c r="H22" s="343" t="str">
        <f>IF(COUNTIF(發票明細!$B:$B,$F22)=0,"",COUNTIF(發票明細!$B:$B,$F22))</f>
        <v/>
      </c>
      <c r="I22" s="89" t="str">
        <f>IF(SUM(SUMIF(發票明細!$B:$B,$F22,發票明細!$L:$L),SUMIF(發票明細!$B:$B,$F22,發票明細!$M:$M))=0,"",SUM(SUMIF(發票明細!$B:$B,$F22,發票明細!$L:$L)))</f>
        <v/>
      </c>
      <c r="J22" s="127" t="str">
        <f t="shared" si="1"/>
        <v/>
      </c>
      <c r="K22" s="3"/>
    </row>
    <row r="23" spans="1:14" ht="20.100000000000001" customHeight="1">
      <c r="A23" s="131"/>
      <c r="B23" s="342"/>
      <c r="C23" s="343" t="str">
        <f>IF(COUNTIF(發票明細!$B:$B,$A23)=0,"",COUNTIF(發票明細!$B:$B,$A23))</f>
        <v/>
      </c>
      <c r="D23" s="89" t="str">
        <f>IF(SUM(SUMIF(發票明細!$B:$B,$A23,發票明細!$L:$L),SUMIF(發票明細!$B:$B,$A23,發票明細!$M:$M))=0,"",SUM(SUMIF(發票明細!$B:$B,$A23,發票明細!$L:$L)))</f>
        <v/>
      </c>
      <c r="E23" s="127" t="str">
        <f t="shared" ref="E23:E36" si="3">IF(D23="","","V")</f>
        <v/>
      </c>
      <c r="F23" s="161"/>
      <c r="G23" s="342"/>
      <c r="H23" s="343" t="str">
        <f>IF(COUNTIF(發票明細!$B:$B,$F23)=0,"",COUNTIF(發票明細!$B:$B,$F23))</f>
        <v/>
      </c>
      <c r="I23" s="89" t="str">
        <f>IF(SUM(SUMIF(發票明細!$B:$B,$F23,發票明細!$L:$L),SUMIF(發票明細!$B:$B,$F23,發票明細!$M:$M))=0,"",SUM(SUMIF(發票明細!$B:$B,$F23,發票明細!$L:$L)))</f>
        <v/>
      </c>
      <c r="J23" s="127" t="str">
        <f t="shared" si="1"/>
        <v/>
      </c>
      <c r="K23" s="3"/>
    </row>
    <row r="24" spans="1:14" ht="20.100000000000001" customHeight="1">
      <c r="A24" s="131"/>
      <c r="B24" s="342"/>
      <c r="C24" s="343" t="str">
        <f>IF(COUNTIF(發票明細!$B:$B,$A24)=0,"",COUNTIF(發票明細!$B:$B,$A24))</f>
        <v/>
      </c>
      <c r="D24" s="89" t="str">
        <f>IF(SUM(SUMIF(發票明細!$B:$B,$A24,發票明細!$L:$L),SUMIF(發票明細!$B:$B,$A24,發票明細!$M:$M))=0,"",SUM(SUMIF(發票明細!$B:$B,$A24,發票明細!$L:$L)))</f>
        <v/>
      </c>
      <c r="E24" s="127" t="str">
        <f t="shared" si="3"/>
        <v/>
      </c>
      <c r="F24" s="161"/>
      <c r="G24" s="342"/>
      <c r="H24" s="343" t="str">
        <f>IF(COUNTIF(發票明細!$B:$B,$F24)=0,"",COUNTIF(發票明細!$B:$B,$F24))</f>
        <v/>
      </c>
      <c r="I24" s="89" t="str">
        <f>IF(SUM(SUMIF(發票明細!$B:$B,$F24,發票明細!$L:$L),SUMIF(發票明細!$B:$B,$F24,發票明細!$M:$M))=0,"",SUM(SUMIF(發票明細!$B:$B,$F24,發票明細!$L:$L)))</f>
        <v/>
      </c>
      <c r="J24" s="127" t="str">
        <f t="shared" si="1"/>
        <v/>
      </c>
      <c r="K24" s="3"/>
    </row>
    <row r="25" spans="1:14" ht="20.100000000000001" customHeight="1">
      <c r="A25" s="166"/>
      <c r="B25" s="342"/>
      <c r="C25" s="343" t="str">
        <f>IF(COUNTIF(發票明細!$B:$B,$A25)=0,"",COUNTIF(發票明細!$B:$B,$A25))</f>
        <v/>
      </c>
      <c r="D25" s="89" t="str">
        <f>IF(SUM(SUMIF(發票明細!$B:$B,$A25,發票明細!$L:$L),SUMIF(發票明細!$B:$B,$A25,發票明細!$M:$M))=0,"",SUM(SUMIF(發票明細!$B:$B,$A25,發票明細!$L:$L)))</f>
        <v/>
      </c>
      <c r="E25" s="127" t="str">
        <f t="shared" si="3"/>
        <v/>
      </c>
      <c r="F25" s="161"/>
      <c r="G25" s="342"/>
      <c r="H25" s="343" t="str">
        <f>IF(COUNTIF(發票明細!$B:$B,$F25)=0,"",COUNTIF(發票明細!$B:$B,$F25))</f>
        <v/>
      </c>
      <c r="I25" s="89" t="str">
        <f>IF(SUM(SUMIF(發票明細!$B:$B,$F25,發票明細!$L:$L),SUMIF(發票明細!$B:$B,$F25,發票明細!$M:$M))=0,"",SUM(SUMIF(發票明細!$B:$B,$F25,發票明細!$L:$L)))</f>
        <v/>
      </c>
      <c r="J25" s="127" t="str">
        <f t="shared" si="1"/>
        <v/>
      </c>
      <c r="K25" s="3"/>
    </row>
    <row r="26" spans="1:14" ht="20.100000000000001" customHeight="1">
      <c r="A26" s="167"/>
      <c r="B26" s="342"/>
      <c r="C26" s="343" t="str">
        <f>IF(COUNTIF(發票明細!$B:$B,$A26)=0,"",COUNTIF(發票明細!$B:$B,$A26))</f>
        <v/>
      </c>
      <c r="D26" s="89" t="str">
        <f>IF(SUM(SUMIF(發票明細!$B:$B,$A26,發票明細!$L:$L),SUMIF(發票明細!$B:$B,$A26,發票明細!$M:$M))=0,"",SUM(SUMIF(發票明細!$B:$B,$A26,發票明細!$L:$L)))</f>
        <v/>
      </c>
      <c r="E26" s="127" t="str">
        <f t="shared" si="3"/>
        <v/>
      </c>
      <c r="F26" s="161"/>
      <c r="G26" s="342"/>
      <c r="H26" s="343" t="str">
        <f>IF(COUNTIF(發票明細!$B:$B,$F26)=0,"",COUNTIF(發票明細!$B:$B,$F26))</f>
        <v/>
      </c>
      <c r="I26" s="89" t="str">
        <f>IF(SUM(SUMIF(發票明細!$B:$B,$F26,發票明細!$L:$L),SUMIF(發票明細!$B:$B,$F26,發票明細!$M:$M))=0,"",SUM(SUMIF(發票明細!$B:$B,$F26,發票明細!$L:$L)))</f>
        <v/>
      </c>
      <c r="J26" s="127" t="str">
        <f t="shared" si="1"/>
        <v/>
      </c>
      <c r="K26" s="3"/>
    </row>
    <row r="27" spans="1:14" ht="20.100000000000001" customHeight="1">
      <c r="A27" s="167"/>
      <c r="B27" s="342"/>
      <c r="C27" s="343" t="str">
        <f>IF(COUNTIF(發票明細!$B:$B,$A27)=0,"",COUNTIF(發票明細!$B:$B,$A27))</f>
        <v/>
      </c>
      <c r="D27" s="89" t="str">
        <f>IF(SUM(SUMIF(發票明細!$B:$B,$A27,發票明細!$L:$L),SUMIF(發票明細!$B:$B,$A27,發票明細!$M:$M))=0,"",SUM(SUMIF(發票明細!$B:$B,$A27,發票明細!$L:$L)))</f>
        <v/>
      </c>
      <c r="E27" s="127" t="str">
        <f t="shared" si="3"/>
        <v/>
      </c>
      <c r="F27" s="161"/>
      <c r="G27" s="342"/>
      <c r="H27" s="343" t="str">
        <f>IF(COUNTIF(發票明細!$B:$B,$F27)=0,"",COUNTIF(發票明細!$B:$B,$F27))</f>
        <v/>
      </c>
      <c r="I27" s="89" t="str">
        <f>IF(SUM(SUMIF(發票明細!$B:$B,$F27,發票明細!$L:$L),SUMIF(發票明細!$B:$B,$F27,發票明細!$M:$M))=0,"",SUM(SUMIF(發票明細!$B:$B,$F27,發票明細!$L:$L)))</f>
        <v/>
      </c>
      <c r="J27" s="127" t="str">
        <f t="shared" si="1"/>
        <v/>
      </c>
      <c r="K27" s="3"/>
    </row>
    <row r="28" spans="1:14" ht="20.100000000000001" customHeight="1">
      <c r="A28" s="157"/>
      <c r="B28" s="342"/>
      <c r="C28" s="343" t="str">
        <f>IF(COUNTIF(發票明細!$B:$B,$A28)=0,"",COUNTIF(發票明細!$B:$B,$A28))</f>
        <v/>
      </c>
      <c r="D28" s="89" t="str">
        <f>IF(SUM(SUMIF(發票明細!$B:$B,$A28,發票明細!$L:$L),SUMIF(發票明細!$B:$B,$A28,發票明細!$M:$M))=0,"",SUM(SUMIF(發票明細!$B:$B,$A28,發票明細!$L:$L)))</f>
        <v/>
      </c>
      <c r="E28" s="127" t="str">
        <f t="shared" si="3"/>
        <v/>
      </c>
      <c r="F28" s="161"/>
      <c r="G28" s="342"/>
      <c r="H28" s="343" t="str">
        <f>IF(COUNTIF(發票明細!$B:$B,$F28)=0,"",COUNTIF(發票明細!$B:$B,$F28))</f>
        <v/>
      </c>
      <c r="I28" s="89" t="str">
        <f>IF(SUM(SUMIF(發票明細!$B:$B,$F28,發票明細!$L:$L),SUMIF(發票明細!$B:$B,$F28,發票明細!$M:$M))=0,"",SUM(SUMIF(發票明細!$B:$B,$F28,發票明細!$L:$L)))</f>
        <v/>
      </c>
      <c r="J28" s="127" t="str">
        <f t="shared" si="1"/>
        <v/>
      </c>
      <c r="K28" s="3"/>
    </row>
    <row r="29" spans="1:14" ht="20.100000000000001" customHeight="1">
      <c r="A29" s="167"/>
      <c r="B29" s="342"/>
      <c r="C29" s="343" t="str">
        <f>IF(COUNTIF(發票明細!$B:$B,$A29)=0,"",COUNTIF(發票明細!$B:$B,$A29))</f>
        <v/>
      </c>
      <c r="D29" s="89" t="str">
        <f>IF(SUM(SUMIF(發票明細!$B:$B,$A29,發票明細!$L:$L),SUMIF(發票明細!$B:$B,$A29,發票明細!$M:$M))=0,"",SUM(SUMIF(發票明細!$B:$B,$A29,發票明細!$L:$L)))</f>
        <v/>
      </c>
      <c r="E29" s="127" t="str">
        <f t="shared" si="3"/>
        <v/>
      </c>
      <c r="F29" s="161"/>
      <c r="G29" s="342"/>
      <c r="H29" s="343" t="str">
        <f>IF(COUNTIF(發票明細!$B:$B,$F29)=0,"",COUNTIF(發票明細!$B:$B,$F29))</f>
        <v/>
      </c>
      <c r="I29" s="89" t="str">
        <f>IF(SUM(SUMIF(發票明細!$B:$B,$F29,發票明細!$L:$L),SUMIF(發票明細!$B:$B,$F29,發票明細!$M:$M))=0,"",SUM(SUMIF(發票明細!$B:$B,$F29,發票明細!$L:$L)))</f>
        <v/>
      </c>
      <c r="J29" s="127" t="str">
        <f t="shared" si="1"/>
        <v/>
      </c>
      <c r="K29" s="3"/>
    </row>
    <row r="30" spans="1:14" ht="20.100000000000001" customHeight="1">
      <c r="A30" s="167"/>
      <c r="B30" s="342"/>
      <c r="C30" s="343" t="str">
        <f>IF(COUNTIF(發票明細!$B:$B,$A30)=0,"",COUNTIF(發票明細!$B:$B,$A30))</f>
        <v/>
      </c>
      <c r="D30" s="89" t="str">
        <f>IF(SUM(SUMIF(發票明細!$B:$B,$A30,發票明細!$L:$L),SUMIF(發票明細!$B:$B,$A30,發票明細!$M:$M))=0,"",SUM(SUMIF(發票明細!$B:$B,$A30,發票明細!$L:$L)))</f>
        <v/>
      </c>
      <c r="E30" s="127" t="str">
        <f t="shared" si="3"/>
        <v/>
      </c>
      <c r="F30" s="161"/>
      <c r="G30" s="342"/>
      <c r="H30" s="343" t="str">
        <f>IF(COUNTIF(發票明細!$B:$B,$F30)=0,"",COUNTIF(發票明細!$B:$B,$F30))</f>
        <v/>
      </c>
      <c r="I30" s="89" t="str">
        <f>IF(SUM(SUMIF(發票明細!$B:$B,$F30,發票明細!$L:$L),SUMIF(發票明細!$B:$B,$F30,發票明細!$M:$M))=0,"",SUM(SUMIF(發票明細!$B:$B,$F30,發票明細!$L:$L)))</f>
        <v/>
      </c>
      <c r="J30" s="127" t="str">
        <f t="shared" si="1"/>
        <v/>
      </c>
      <c r="K30" s="3"/>
    </row>
    <row r="31" spans="1:14" ht="20.100000000000001" customHeight="1">
      <c r="A31" s="172"/>
      <c r="B31" s="342"/>
      <c r="C31" s="343" t="str">
        <f>IF(COUNTIF(發票明細!$B:$B,$A31)=0,"",COUNTIF(發票明細!$B:$B,$A31))</f>
        <v/>
      </c>
      <c r="D31" s="89" t="str">
        <f>IF(SUM(SUMIF(發票明細!$B:$B,$A31,發票明細!$L:$L),SUMIF(發票明細!$B:$B,$A31,發票明細!$M:$M))=0,"",SUM(SUMIF(發票明細!$B:$B,$A31,發票明細!$L:$L)))</f>
        <v/>
      </c>
      <c r="E31" s="127" t="str">
        <f t="shared" si="3"/>
        <v/>
      </c>
      <c r="F31" s="161"/>
      <c r="G31" s="342"/>
      <c r="H31" s="343" t="str">
        <f>IF(COUNTIF(發票明細!$B:$B,$F31)=0,"",COUNTIF(發票明細!$B:$B,$F31))</f>
        <v/>
      </c>
      <c r="I31" s="89" t="str">
        <f>IF(SUM(SUMIF(發票明細!$B:$B,$F31,發票明細!$L:$L),SUMIF(發票明細!$B:$B,$F31,發票明細!$M:$M))=0,"",SUM(SUMIF(發票明細!$B:$B,$F31,發票明細!$L:$L)))</f>
        <v/>
      </c>
      <c r="J31" s="127" t="str">
        <f t="shared" si="1"/>
        <v/>
      </c>
      <c r="K31" s="4"/>
      <c r="L31" s="4"/>
      <c r="M31" s="4"/>
      <c r="N31" s="6"/>
    </row>
    <row r="32" spans="1:14" ht="20.100000000000001" customHeight="1">
      <c r="A32" s="166"/>
      <c r="B32" s="342"/>
      <c r="C32" s="343" t="str">
        <f>IF(COUNTIF(發票明細!$B:$B,$A32)=0,"",COUNTIF(發票明細!$B:$B,$A32))</f>
        <v/>
      </c>
      <c r="D32" s="89" t="str">
        <f>IF(SUM(SUMIF(發票明細!$B:$B,$A32,發票明細!$L:$L),SUMIF(發票明細!$B:$B,$A32,發票明細!$M:$M))=0,"",SUM(SUMIF(發票明細!$B:$B,$A32,發票明細!$L:$L)))</f>
        <v/>
      </c>
      <c r="E32" s="127" t="str">
        <f t="shared" si="3"/>
        <v/>
      </c>
      <c r="F32" s="161"/>
      <c r="G32" s="342"/>
      <c r="H32" s="343" t="str">
        <f>IF(COUNTIF(發票明細!$B:$B,$F32)=0,"",COUNTIF(發票明細!$B:$B,$F32))</f>
        <v/>
      </c>
      <c r="I32" s="89" t="str">
        <f>IF(SUM(SUMIF(發票明細!$B:$B,$F32,發票明細!$L:$L),SUMIF(發票明細!$B:$B,$F32,發票明細!$M:$M))=0,"",SUM(SUMIF(發票明細!$B:$B,$F32,發票明細!$L:$L)))</f>
        <v/>
      </c>
      <c r="J32" s="127" t="str">
        <f t="shared" si="1"/>
        <v/>
      </c>
      <c r="K32" s="4"/>
      <c r="L32" s="4"/>
      <c r="M32" s="4"/>
    </row>
    <row r="33" spans="1:15" ht="20.100000000000001" customHeight="1">
      <c r="A33" s="166"/>
      <c r="B33" s="342"/>
      <c r="C33" s="343" t="str">
        <f>IF(COUNTIF(發票明細!$B:$B,$A33)=0,"",COUNTIF(發票明細!$B:$B,$A33))</f>
        <v/>
      </c>
      <c r="D33" s="89" t="str">
        <f>IF(SUM(SUMIF(發票明細!$B:$B,$A33,發票明細!$L:$L),SUMIF(發票明細!$B:$B,$A33,發票明細!$M:$M))=0,"",SUM(SUMIF(發票明細!$B:$B,$A33,發票明細!$L:$L)))</f>
        <v/>
      </c>
      <c r="E33" s="127" t="str">
        <f t="shared" si="3"/>
        <v/>
      </c>
      <c r="F33" s="161"/>
      <c r="G33" s="342"/>
      <c r="H33" s="343" t="str">
        <f>IF(COUNTIF(發票明細!$B:$B,$F33)=0,"",COUNTIF(發票明細!$B:$B,$F33))</f>
        <v/>
      </c>
      <c r="I33" s="89" t="str">
        <f>IF(SUM(SUMIF(發票明細!$B:$B,$F33,發票明細!$L:$L),SUMIF(發票明細!$B:$B,$F33,發票明細!$M:$M))=0,"",SUM(SUMIF(發票明細!$B:$B,$F33,發票明細!$L:$L)))</f>
        <v/>
      </c>
      <c r="J33" s="127" t="str">
        <f t="shared" si="1"/>
        <v/>
      </c>
      <c r="K33" s="4"/>
      <c r="L33" s="4"/>
      <c r="M33" s="4"/>
    </row>
    <row r="34" spans="1:15" ht="20.100000000000001" customHeight="1">
      <c r="A34" s="131"/>
      <c r="B34" s="342"/>
      <c r="C34" s="343" t="str">
        <f>IF(COUNTIF(發票明細!$B:$B,$A34)=0,"",COUNTIF(發票明細!$B:$B,$A34))</f>
        <v/>
      </c>
      <c r="D34" s="89" t="str">
        <f>IF(SUM(SUMIF(發票明細!$B:$B,$A34,發票明細!$L:$L),SUMIF(發票明細!$B:$B,$A34,發票明細!$M:$M))=0,"",SUM(SUMIF(發票明細!$B:$B,$A34,發票明細!$L:$L)))</f>
        <v/>
      </c>
      <c r="E34" s="127" t="str">
        <f t="shared" si="3"/>
        <v/>
      </c>
      <c r="F34" s="161"/>
      <c r="G34" s="342"/>
      <c r="H34" s="343" t="str">
        <f>IF(COUNTIF(發票明細!$B:$B,$F34)=0,"",COUNTIF(發票明細!$B:$B,$F34))</f>
        <v/>
      </c>
      <c r="I34" s="89" t="str">
        <f>IF(SUM(SUMIF(發票明細!$B:$B,$F34,發票明細!$L:$L),SUMIF(發票明細!$B:$B,$F34,發票明細!$M:$M))=0,"",SUM(SUMIF(發票明細!$B:$B,$F34,發票明細!$L:$L)))</f>
        <v/>
      </c>
      <c r="J34" s="127" t="str">
        <f t="shared" si="1"/>
        <v/>
      </c>
      <c r="K34" s="4"/>
      <c r="L34" s="4"/>
      <c r="M34" s="4"/>
      <c r="N34" s="8"/>
    </row>
    <row r="35" spans="1:15" ht="20.100000000000001" customHeight="1">
      <c r="A35" s="167"/>
      <c r="B35" s="342"/>
      <c r="C35" s="343" t="str">
        <f>IF(COUNTIF(發票明細!$B:$B,$A35)=0,"",COUNTIF(發票明細!$B:$B,$A35))</f>
        <v/>
      </c>
      <c r="D35" s="89" t="str">
        <f>IF(SUM(SUMIF(發票明細!$B:$B,$A35,發票明細!$L:$L),SUMIF(發票明細!$B:$B,$A35,發票明細!$M:$M))=0,"",SUM(SUMIF(發票明細!$B:$B,$A35,發票明細!$L:$L)))</f>
        <v/>
      </c>
      <c r="E35" s="127" t="str">
        <f t="shared" si="3"/>
        <v/>
      </c>
      <c r="F35" s="161"/>
      <c r="G35" s="342"/>
      <c r="H35" s="343" t="str">
        <f>IF(COUNTIF(發票明細!$B:$B,$F35)=0,"",COUNTIF(發票明細!$B:$B,$F35))</f>
        <v/>
      </c>
      <c r="I35" s="89" t="str">
        <f>IF(SUM(SUMIF(發票明細!$B:$B,$F35,發票明細!$L:$L),SUMIF(發票明細!$B:$B,$F35,發票明細!$M:$M))=0,"",SUM(SUMIF(發票明細!$B:$B,$F35,發票明細!$L:$L)))</f>
        <v/>
      </c>
      <c r="J35" s="127" t="str">
        <f t="shared" si="1"/>
        <v/>
      </c>
      <c r="K35" s="4"/>
      <c r="L35" s="4"/>
      <c r="M35" s="4"/>
      <c r="N35" s="8"/>
    </row>
    <row r="36" spans="1:15" ht="20.100000000000001" customHeight="1">
      <c r="A36" s="167"/>
      <c r="B36" s="342"/>
      <c r="C36" s="343" t="str">
        <f>IF(COUNTIF(發票明細!$B:$B,$A36)=0,"",COUNTIF(發票明細!$B:$B,$A36))</f>
        <v/>
      </c>
      <c r="D36" s="89" t="str">
        <f>IF(SUM(SUMIF(發票明細!$B:$B,$A36,發票明細!$L:$L),SUMIF(發票明細!$B:$B,$A36,發票明細!$M:$M))=0,"",SUM(SUMIF(發票明細!$B:$B,$A36,發票明細!$L:$L)))</f>
        <v/>
      </c>
      <c r="E36" s="127" t="str">
        <f t="shared" si="3"/>
        <v/>
      </c>
      <c r="F36" s="161"/>
      <c r="G36" s="342"/>
      <c r="H36" s="343" t="str">
        <f>IF(COUNTIF(發票明細!$B:$B,$F36)=0,"",COUNTIF(發票明細!$B:$B,$F36))</f>
        <v/>
      </c>
      <c r="I36" s="89" t="str">
        <f>IF(SUM(SUMIF(發票明細!$B:$B,$F36,發票明細!$L:$L),SUMIF(發票明細!$B:$B,$F36,發票明細!$M:$M))=0,"",SUM(SUMIF(發票明細!$B:$B,$F36,發票明細!$L:$L)))</f>
        <v/>
      </c>
      <c r="J36" s="127" t="str">
        <f t="shared" si="1"/>
        <v/>
      </c>
      <c r="K36" s="4"/>
      <c r="L36" s="4"/>
      <c r="M36" s="4"/>
      <c r="N36" s="8"/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65"/>
      <c r="L37" s="65"/>
      <c r="M37" s="31"/>
    </row>
    <row r="38" spans="1:15" ht="39.950000000000003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  <c r="M38" s="7"/>
      <c r="N38" s="8"/>
    </row>
    <row r="39" spans="1:15" ht="44.25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  <c r="M39" s="7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  <c r="M46" s="9"/>
      <c r="N46" s="31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  <c r="M47" s="2"/>
      <c r="N47" s="31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  <c r="M48" s="2"/>
    </row>
    <row r="49" spans="2:13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  <c r="M49" s="2"/>
    </row>
    <row r="50" spans="2:13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  <c r="M50" s="2"/>
    </row>
    <row r="51" spans="2:13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</row>
    <row r="52" spans="2:13" ht="24.4" customHeight="1">
      <c r="L52" s="2"/>
      <c r="M52" s="2"/>
    </row>
    <row r="53" spans="2:13" ht="24.4" customHeight="1">
      <c r="L53" s="2"/>
      <c r="M53" s="2"/>
    </row>
    <row r="54" spans="2:13" ht="24.4" customHeight="1">
      <c r="L54" s="2"/>
      <c r="M54" s="2"/>
    </row>
    <row r="55" spans="2:13" ht="24.4" customHeight="1">
      <c r="L55" s="2"/>
    </row>
    <row r="56" spans="2:13" ht="24.4" customHeight="1">
      <c r="L56" s="2"/>
    </row>
    <row r="57" spans="2:13" ht="24.4" customHeight="1">
      <c r="L57" s="2"/>
    </row>
    <row r="58" spans="2:13" ht="24.4" customHeight="1">
      <c r="L58" s="2"/>
    </row>
    <row r="59" spans="2:13" ht="24.4" customHeight="1">
      <c r="L59" s="2"/>
    </row>
    <row r="60" spans="2:13" ht="24.4" customHeight="1">
      <c r="L60" s="2"/>
    </row>
    <row r="61" spans="2:13" ht="24.4" customHeight="1">
      <c r="L61" s="2"/>
    </row>
    <row r="62" spans="2:13" ht="24.4" customHeight="1">
      <c r="L62" s="2"/>
    </row>
    <row r="63" spans="2:13" ht="24.4" customHeight="1">
      <c r="L63" s="2"/>
    </row>
  </sheetData>
  <sheetProtection algorithmName="SHA-512" hashValue="vqxuxE1whd0BjqdqW7VlWWeqLIvV6aeWIsmgKDfgjTfLL0kF/0J6KxkGHL9ZViDS18PVG/uxI4DvDS2BwOd5qQ==" saltValue="tVqFwvZnr/VZgNriafpFPQ==" spinCount="100000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43:L43"/>
    <mergeCell ref="G36:H36"/>
    <mergeCell ref="G30:H30"/>
    <mergeCell ref="G31:H31"/>
    <mergeCell ref="G32:H32"/>
    <mergeCell ref="G33:H33"/>
    <mergeCell ref="G34:H34"/>
    <mergeCell ref="G35:H35"/>
    <mergeCell ref="B34:C34"/>
    <mergeCell ref="B35:C35"/>
    <mergeCell ref="B36:C36"/>
    <mergeCell ref="B31:C31"/>
    <mergeCell ref="B32:C32"/>
    <mergeCell ref="B33:C33"/>
    <mergeCell ref="A37:C37"/>
    <mergeCell ref="I38:J38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8:H8"/>
    <mergeCell ref="G9:H9"/>
    <mergeCell ref="G10:H10"/>
    <mergeCell ref="G11:H11"/>
    <mergeCell ref="G12:H12"/>
    <mergeCell ref="B16:C16"/>
    <mergeCell ref="B17:C17"/>
    <mergeCell ref="B18:C18"/>
    <mergeCell ref="B19:C19"/>
    <mergeCell ref="B20:C20"/>
    <mergeCell ref="B29:C29"/>
    <mergeCell ref="B30:C30"/>
    <mergeCell ref="B22:C22"/>
    <mergeCell ref="B23:C23"/>
    <mergeCell ref="B24:C24"/>
    <mergeCell ref="B25:C25"/>
    <mergeCell ref="B26:C26"/>
    <mergeCell ref="B27:C27"/>
    <mergeCell ref="C38:D38"/>
    <mergeCell ref="E5:E6"/>
    <mergeCell ref="F3:G3"/>
    <mergeCell ref="H3:H4"/>
    <mergeCell ref="I3:J4"/>
    <mergeCell ref="F4:G4"/>
    <mergeCell ref="B21:C21"/>
    <mergeCell ref="B10:C10"/>
    <mergeCell ref="B11:C11"/>
    <mergeCell ref="B12:C12"/>
    <mergeCell ref="B13:C13"/>
    <mergeCell ref="B14:C14"/>
    <mergeCell ref="B15:C15"/>
    <mergeCell ref="G13:H13"/>
    <mergeCell ref="G14:H14"/>
    <mergeCell ref="B28:C28"/>
    <mergeCell ref="A1:L1"/>
    <mergeCell ref="H2:J2"/>
    <mergeCell ref="A3:B4"/>
    <mergeCell ref="C3:D4"/>
    <mergeCell ref="A7:E7"/>
    <mergeCell ref="A5:A6"/>
    <mergeCell ref="D5:D6"/>
    <mergeCell ref="F5:F6"/>
    <mergeCell ref="A2:B2"/>
    <mergeCell ref="C2:G2"/>
    <mergeCell ref="K2:L2"/>
    <mergeCell ref="K3:K4"/>
    <mergeCell ref="L3:L4"/>
    <mergeCell ref="K5:K6"/>
    <mergeCell ref="L5:L6"/>
    <mergeCell ref="B5:C6"/>
    <mergeCell ref="K39:L39"/>
    <mergeCell ref="K38:L38"/>
    <mergeCell ref="I5:I6"/>
    <mergeCell ref="J5:J6"/>
    <mergeCell ref="F7:J7"/>
    <mergeCell ref="F37:G37"/>
    <mergeCell ref="G38:H38"/>
    <mergeCell ref="A39:J39"/>
    <mergeCell ref="A38:B38"/>
    <mergeCell ref="G5:H6"/>
    <mergeCell ref="B8:C8"/>
    <mergeCell ref="B9:C9"/>
    <mergeCell ref="E38:F38"/>
    <mergeCell ref="G15:H15"/>
    <mergeCell ref="G16:H16"/>
    <mergeCell ref="G17:H17"/>
  </mergeCells>
  <phoneticPr fontId="21" type="noConversion"/>
  <conditionalFormatting sqref="L45">
    <cfRule type="duplicateValues" dxfId="3" priority="3" stopIfTrue="1"/>
  </conditionalFormatting>
  <conditionalFormatting sqref="I3:J4">
    <cfRule type="containsText" dxfId="2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O63"/>
  <sheetViews>
    <sheetView view="pageBreakPreview" topLeftCell="A19" zoomScaleNormal="100" zoomScaleSheetLayoutView="100" workbookViewId="0">
      <selection activeCell="H2" sqref="H2:J2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3" width="11.25" style="3" customWidth="1"/>
    <col min="14" max="16384" width="9" style="31"/>
  </cols>
  <sheetData>
    <row r="1" spans="1:119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</row>
    <row r="2" spans="1:119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</row>
    <row r="3" spans="1:119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</row>
    <row r="4" spans="1:119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IFERROR(MID(VLOOKUP("屏東",發票明細!A:E,5,0),6,8),"")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9" s="30" customFormat="1" ht="20.100000000000001" customHeight="1">
      <c r="A5" s="400" t="s">
        <v>0</v>
      </c>
      <c r="B5" s="418" t="s">
        <v>1</v>
      </c>
      <c r="C5" s="419"/>
      <c r="D5" s="390" t="s">
        <v>2</v>
      </c>
      <c r="E5" s="391" t="s">
        <v>582</v>
      </c>
      <c r="F5" s="390" t="s">
        <v>0</v>
      </c>
      <c r="G5" s="418" t="s">
        <v>1</v>
      </c>
      <c r="H5" s="419"/>
      <c r="I5" s="390" t="s">
        <v>2</v>
      </c>
      <c r="J5" s="391" t="s">
        <v>582</v>
      </c>
      <c r="K5" s="377" t="s">
        <v>910</v>
      </c>
      <c r="L5" s="372"/>
      <c r="N5" s="31"/>
      <c r="O5" s="31"/>
    </row>
    <row r="6" spans="1:119" s="30" customFormat="1" ht="20.100000000000001" customHeight="1" thickBot="1">
      <c r="A6" s="401"/>
      <c r="B6" s="420"/>
      <c r="C6" s="421"/>
      <c r="D6" s="390"/>
      <c r="E6" s="391"/>
      <c r="F6" s="390"/>
      <c r="G6" s="420"/>
      <c r="H6" s="421"/>
      <c r="I6" s="390"/>
      <c r="J6" s="391"/>
      <c r="K6" s="378"/>
      <c r="L6" s="373"/>
      <c r="N6" s="31"/>
      <c r="O6" s="31"/>
    </row>
    <row r="7" spans="1:119" ht="20.100000000000001" customHeight="1" thickBot="1">
      <c r="A7" s="149">
        <v>101</v>
      </c>
      <c r="B7" s="342" t="s">
        <v>826</v>
      </c>
      <c r="C7" s="343" t="str">
        <f>IF(COUNTIF(發票明細!$B:$B,$A7)=0,"",COUNTIF(發票明細!$B:$B,$A7))</f>
        <v/>
      </c>
      <c r="D7" s="96" t="str">
        <f>IF(SUM(SUMIF(發票明細!$B:$B,$A7,發票明細!$L:$L),SUMIF(發票明細!$B:$B,$A7,發票明細!$M:$M))=0,"",SUM(SUMIF(發票明細!$B:$B,$A7,發票明細!$L:$L)))</f>
        <v/>
      </c>
      <c r="E7" s="127" t="str">
        <f>IF(D7="","","V")</f>
        <v/>
      </c>
      <c r="F7" s="168"/>
      <c r="G7" s="342"/>
      <c r="H7" s="343" t="str">
        <f>IF(COUNTIF(發票明細!$B:$B,$F7)=0,"",COUNTIF(發票明細!$B:$B,$F7))</f>
        <v/>
      </c>
      <c r="I7" s="96" t="str">
        <f>IF(SUM(SUMIF(發票明細!$B:$B,$F7,發票明細!$L:$L),SUMIF(發票明細!$B:$B,$F7,發票明細!$M:$M))=0,"",SUM(SUMIF(發票明細!$B:$B,$F7,發票明細!$L:$L)))</f>
        <v/>
      </c>
      <c r="J7" s="127" t="str">
        <f>IF(I7="","","V")</f>
        <v/>
      </c>
      <c r="K7" s="138"/>
      <c r="L7" s="173"/>
      <c r="M7" s="2"/>
    </row>
    <row r="8" spans="1:119" ht="20.100000000000001" customHeight="1">
      <c r="A8" s="149">
        <v>104</v>
      </c>
      <c r="B8" s="342" t="s">
        <v>827</v>
      </c>
      <c r="C8" s="343" t="str">
        <f>IF(COUNTIF(發票明細!$B:$B,$A8)=0,"",COUNTIF(發票明細!$B:$B,$A8))</f>
        <v/>
      </c>
      <c r="D8" s="96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36" si="0">IF(D8="","","V")</f>
        <v/>
      </c>
      <c r="F8" s="168"/>
      <c r="G8" s="342"/>
      <c r="H8" s="343" t="str">
        <f>IF(COUNTIF(發票明細!$B:$B,$F8)=0,"",COUNTIF(發票明細!$B:$B,$F8))</f>
        <v/>
      </c>
      <c r="I8" s="96" t="str">
        <f>IF(SUM(SUMIF(發票明細!$B:$B,$F8,發票明細!$L:$L),SUMIF(發票明細!$B:$B,$F8,發票明細!$M:$M))=0,"",SUM(SUMIF(發票明細!$B:$B,$F8,發票明細!$L:$L)))</f>
        <v/>
      </c>
      <c r="J8" s="127" t="str">
        <f t="shared" ref="J8:J36" si="1">IF(I8="","","V")</f>
        <v/>
      </c>
      <c r="K8" s="139" t="s">
        <v>938</v>
      </c>
      <c r="L8" s="140" t="s">
        <v>937</v>
      </c>
      <c r="M8" s="2"/>
      <c r="N8" s="30"/>
      <c r="O8" s="124"/>
    </row>
    <row r="9" spans="1:119" ht="20.100000000000001" customHeight="1">
      <c r="A9" s="149">
        <v>107</v>
      </c>
      <c r="B9" s="342" t="s">
        <v>828</v>
      </c>
      <c r="C9" s="343" t="str">
        <f>IF(COUNTIF(發票明細!$B:$B,$A9)=0,"",COUNTIF(發票明細!$B:$B,$A9))</f>
        <v/>
      </c>
      <c r="D9" s="96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68"/>
      <c r="G9" s="342"/>
      <c r="H9" s="343" t="str">
        <f>IF(COUNTIF(發票明細!$B:$B,$F9)=0,"",COUNTIF(發票明細!$B:$B,$F9))</f>
        <v/>
      </c>
      <c r="I9" s="96" t="str">
        <f>IF(SUM(SUMIF(發票明細!$B:$B,$F9,發票明細!$L:$L),SUMIF(發票明細!$B:$B,$F9,發票明細!$M:$M))=0,"",SUM(SUMIF(發票明細!$B:$B,$F9,發票明細!$L:$L)))</f>
        <v/>
      </c>
      <c r="J9" s="127" t="str">
        <f t="shared" si="1"/>
        <v/>
      </c>
      <c r="K9" s="143" t="s">
        <v>907</v>
      </c>
      <c r="L9" s="142">
        <f>SUM(COUNTIF(E7:E36,"V"),COUNTIF(J7:J36,"V"))</f>
        <v>0</v>
      </c>
    </row>
    <row r="10" spans="1:119" ht="20.100000000000001" customHeight="1" thickBot="1">
      <c r="A10" s="149">
        <v>108</v>
      </c>
      <c r="B10" s="342" t="s">
        <v>829</v>
      </c>
      <c r="C10" s="343" t="str">
        <f>IF(COUNTIF(發票明細!$B:$B,$A10)=0,"",COUNTIF(發票明細!$B:$B,$A10))</f>
        <v/>
      </c>
      <c r="D10" s="96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168"/>
      <c r="G10" s="342"/>
      <c r="H10" s="343" t="str">
        <f>IF(COUNTIF(發票明細!$B:$B,$F10)=0,"",COUNTIF(發票明細!$B:$B,$F10))</f>
        <v/>
      </c>
      <c r="I10" s="96" t="str">
        <f>IF(SUM(SUMIF(發票明細!$B:$B,$F10,發票明細!$L:$L),SUMIF(發票明細!$B:$B,$F10,發票明細!$M:$M))=0,"",SUM(SUMIF(發票明細!$B:$B,$F10,發票明細!$L:$L)))</f>
        <v/>
      </c>
      <c r="J10" s="127" t="str">
        <f t="shared" si="1"/>
        <v/>
      </c>
      <c r="K10" s="144" t="s">
        <v>941</v>
      </c>
      <c r="L10" s="145">
        <f>SUM(L9)</f>
        <v>0</v>
      </c>
      <c r="M10" s="31"/>
    </row>
    <row r="11" spans="1:119" ht="20.100000000000001" customHeight="1" thickBot="1">
      <c r="A11" s="149">
        <v>114</v>
      </c>
      <c r="B11" s="342" t="s">
        <v>830</v>
      </c>
      <c r="C11" s="343" t="str">
        <f>IF(COUNTIF(發票明細!$B:$B,$A11)=0,"",COUNTIF(發票明細!$B:$B,$A11))</f>
        <v/>
      </c>
      <c r="D11" s="96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168"/>
      <c r="G11" s="342"/>
      <c r="H11" s="343" t="str">
        <f>IF(COUNTIF(發票明細!$B:$B,$F11)=0,"",COUNTIF(發票明細!$B:$B,$F11))</f>
        <v/>
      </c>
      <c r="I11" s="96" t="str">
        <f>IF(SUM(SUMIF(發票明細!$B:$B,$F11,發票明細!$L:$L),SUMIF(發票明細!$B:$B,$F11,發票明細!$M:$M))=0,"",SUM(SUMIF(發票明細!$B:$B,$F11,發票明細!$L:$L)))</f>
        <v/>
      </c>
      <c r="J11" s="127" t="str">
        <f t="shared" si="1"/>
        <v/>
      </c>
      <c r="K11" s="138"/>
      <c r="L11" s="173"/>
      <c r="M11" s="31"/>
    </row>
    <row r="12" spans="1:119" ht="20.100000000000001" customHeight="1">
      <c r="A12" s="149">
        <v>141</v>
      </c>
      <c r="B12" s="342" t="s">
        <v>831</v>
      </c>
      <c r="C12" s="343" t="str">
        <f>IF(COUNTIF(發票明細!$B:$B,$A12)=0,"",COUNTIF(發票明細!$B:$B,$A12))</f>
        <v/>
      </c>
      <c r="D12" s="96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30"/>
      <c r="G12" s="342"/>
      <c r="H12" s="343" t="str">
        <f>IF(COUNTIF(發票明細!$B:$B,$F12)=0,"",COUNTIF(發票明細!$B:$B,$F12))</f>
        <v/>
      </c>
      <c r="I12" s="96" t="str">
        <f>IF(SUM(SUMIF(發票明細!$B:$B,$F12,發票明細!$L:$L),SUMIF(發票明細!$B:$B,$F12,發票明細!$M:$M))=0,"",SUM(SUMIF(發票明細!$B:$B,$F12,發票明細!$L:$L)))</f>
        <v/>
      </c>
      <c r="J12" s="127" t="str">
        <f t="shared" si="1"/>
        <v/>
      </c>
      <c r="K12" s="139" t="s">
        <v>938</v>
      </c>
      <c r="L12" s="140" t="s">
        <v>940</v>
      </c>
      <c r="M12" s="31"/>
    </row>
    <row r="13" spans="1:119" ht="20.100000000000001" customHeight="1">
      <c r="A13" s="149">
        <v>151</v>
      </c>
      <c r="B13" s="342" t="s">
        <v>832</v>
      </c>
      <c r="C13" s="343" t="str">
        <f>IF(COUNTIF(發票明細!$B:$B,$A13)=0,"",COUNTIF(發票明細!$B:$B,$A13))</f>
        <v/>
      </c>
      <c r="D13" s="96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68"/>
      <c r="G13" s="342"/>
      <c r="H13" s="343" t="str">
        <f>IF(COUNTIF(發票明細!$B:$B,$F13)=0,"",COUNTIF(發票明細!$B:$B,$F13))</f>
        <v/>
      </c>
      <c r="I13" s="96" t="str">
        <f>IF(SUM(SUMIF(發票明細!$B:$B,$F13,發票明細!$L:$L),SUMIF(發票明細!$B:$B,$F13,發票明細!$M:$M))=0,"",SUM(SUMIF(發票明細!$B:$B,$F13,發票明細!$L:$L)))</f>
        <v/>
      </c>
      <c r="J13" s="127" t="str">
        <f t="shared" si="1"/>
        <v/>
      </c>
      <c r="K13" s="143" t="s">
        <v>907</v>
      </c>
      <c r="L13" s="146">
        <f>SUM(D7:D36,I7:I36)</f>
        <v>0</v>
      </c>
      <c r="M13" s="31"/>
    </row>
    <row r="14" spans="1:119" ht="20.100000000000001" customHeight="1" thickBot="1">
      <c r="A14" s="150">
        <v>215</v>
      </c>
      <c r="B14" s="342" t="s">
        <v>833</v>
      </c>
      <c r="C14" s="343" t="str">
        <f>IF(COUNTIF(發票明細!$B:$B,$A14)=0,"",COUNTIF(發票明細!$B:$B,$A14))</f>
        <v/>
      </c>
      <c r="D14" s="96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61"/>
      <c r="G14" s="342"/>
      <c r="H14" s="343" t="str">
        <f>IF(COUNTIF(發票明細!$B:$B,$F14)=0,"",COUNTIF(發票明細!$B:$B,$F14))</f>
        <v/>
      </c>
      <c r="I14" s="96" t="str">
        <f>IF(SUM(SUMIF(發票明細!$B:$B,$F14,發票明細!$L:$L),SUMIF(發票明細!$B:$B,$F14,發票明細!$M:$M))=0,"",SUM(SUMIF(發票明細!$B:$B,$F14,發票明細!$L:$L)))</f>
        <v/>
      </c>
      <c r="J14" s="127" t="str">
        <f t="shared" si="1"/>
        <v/>
      </c>
      <c r="K14" s="147" t="s">
        <v>941</v>
      </c>
      <c r="L14" s="148">
        <f>SUM(L13)</f>
        <v>0</v>
      </c>
      <c r="M14" s="31"/>
    </row>
    <row r="15" spans="1:119" ht="20.100000000000001" customHeight="1">
      <c r="A15" s="167"/>
      <c r="B15" s="342"/>
      <c r="C15" s="343" t="str">
        <f>IF(COUNTIF(發票明細!$B:$B,$A15)=0,"",COUNTIF(發票明細!$B:$B,$A15))</f>
        <v/>
      </c>
      <c r="D15" s="96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61"/>
      <c r="G15" s="342"/>
      <c r="H15" s="343" t="str">
        <f>IF(COUNTIF(發票明細!$B:$B,$F15)=0,"",COUNTIF(發票明細!$B:$B,$F15))</f>
        <v/>
      </c>
      <c r="I15" s="96" t="str">
        <f>IF(SUM(SUMIF(發票明細!$B:$B,$F15,發票明細!$L:$L),SUMIF(發票明細!$B:$B,$F15,發票明細!$M:$M))=0,"",SUM(SUMIF(發票明細!$B:$B,$F15,發票明細!$L:$L)))</f>
        <v/>
      </c>
      <c r="J15" s="127" t="str">
        <f t="shared" si="1"/>
        <v/>
      </c>
      <c r="K15" s="138"/>
      <c r="L15" s="173"/>
      <c r="M15" s="31"/>
    </row>
    <row r="16" spans="1:119" ht="20.100000000000001" customHeight="1">
      <c r="A16" s="167"/>
      <c r="B16" s="342"/>
      <c r="C16" s="343" t="str">
        <f>IF(COUNTIF(發票明細!$B:$B,$A16)=0,"",COUNTIF(發票明細!$B:$B,$A16))</f>
        <v/>
      </c>
      <c r="D16" s="96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61"/>
      <c r="G16" s="342"/>
      <c r="H16" s="343" t="str">
        <f>IF(COUNTIF(發票明細!$B:$B,$F16)=0,"",COUNTIF(發票明細!$B:$B,$F16))</f>
        <v/>
      </c>
      <c r="I16" s="96" t="str">
        <f>IF(SUM(SUMIF(發票明細!$B:$B,$F16,發票明細!$L:$L),SUMIF(發票明細!$B:$B,$F16,發票明細!$M:$M))=0,"",SUM(SUMIF(發票明細!$B:$B,$F16,發票明細!$L:$L)))</f>
        <v/>
      </c>
      <c r="J16" s="127" t="str">
        <f t="shared" si="1"/>
        <v/>
      </c>
      <c r="K16" s="138"/>
      <c r="L16" s="173"/>
      <c r="M16" s="31"/>
    </row>
    <row r="17" spans="1:13" ht="20.100000000000001" customHeight="1">
      <c r="A17" s="131"/>
      <c r="B17" s="342"/>
      <c r="C17" s="343" t="str">
        <f>IF(COUNTIF(發票明細!$B:$B,$A17)=0,"",COUNTIF(發票明細!$B:$B,$A17))</f>
        <v/>
      </c>
      <c r="D17" s="96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161"/>
      <c r="G17" s="342"/>
      <c r="H17" s="343" t="str">
        <f>IF(COUNTIF(發票明細!$B:$B,$F17)=0,"",COUNTIF(發票明細!$B:$B,$F17))</f>
        <v/>
      </c>
      <c r="I17" s="96" t="str">
        <f>IF(SUM(SUMIF(發票明細!$B:$B,$F17,發票明細!$L:$L),SUMIF(發票明細!$B:$B,$F17,發票明細!$M:$M))=0,"",SUM(SUMIF(發票明細!$B:$B,$F17,發票明細!$L:$L)))</f>
        <v/>
      </c>
      <c r="J17" s="127" t="str">
        <f t="shared" si="1"/>
        <v/>
      </c>
      <c r="K17" s="138"/>
      <c r="L17" s="173"/>
      <c r="M17" s="31"/>
    </row>
    <row r="18" spans="1:13" ht="20.100000000000001" customHeight="1">
      <c r="A18" s="166"/>
      <c r="B18" s="342"/>
      <c r="C18" s="343" t="str">
        <f>IF(COUNTIF(發票明細!$B:$B,$A18)=0,"",COUNTIF(發票明細!$B:$B,$A18))</f>
        <v/>
      </c>
      <c r="D18" s="96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161"/>
      <c r="G18" s="342"/>
      <c r="H18" s="343" t="str">
        <f>IF(COUNTIF(發票明細!$B:$B,$F18)=0,"",COUNTIF(發票明細!$B:$B,$F18))</f>
        <v/>
      </c>
      <c r="I18" s="96" t="str">
        <f>IF(SUM(SUMIF(發票明細!$B:$B,$F18,發票明細!$L:$L),SUMIF(發票明細!$B:$B,$F18,發票明細!$M:$M))=0,"",SUM(SUMIF(發票明細!$B:$B,$F18,發票明細!$L:$L)))</f>
        <v/>
      </c>
      <c r="J18" s="127" t="str">
        <f t="shared" si="1"/>
        <v/>
      </c>
      <c r="K18" s="138"/>
      <c r="L18" s="173"/>
      <c r="M18" s="31"/>
    </row>
    <row r="19" spans="1:13" ht="20.100000000000001" customHeight="1">
      <c r="A19" s="167"/>
      <c r="B19" s="342"/>
      <c r="C19" s="343" t="str">
        <f>IF(COUNTIF(發票明細!$B:$B,$A19)=0,"",COUNTIF(發票明細!$B:$B,$A19))</f>
        <v/>
      </c>
      <c r="D19" s="96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161"/>
      <c r="G19" s="342"/>
      <c r="H19" s="343" t="str">
        <f>IF(COUNTIF(發票明細!$B:$B,$F19)=0,"",COUNTIF(發票明細!$B:$B,$F19))</f>
        <v/>
      </c>
      <c r="I19" s="96" t="str">
        <f>IF(SUM(SUMIF(發票明細!$B:$B,$F19,發票明細!$L:$L),SUMIF(發票明細!$B:$B,$F19,發票明細!$M:$M))=0,"",SUM(SUMIF(發票明細!$B:$B,$F19,發票明細!$L:$L)))</f>
        <v/>
      </c>
      <c r="J19" s="127" t="str">
        <f t="shared" si="1"/>
        <v/>
      </c>
      <c r="K19" s="138"/>
      <c r="L19" s="173"/>
      <c r="M19" s="31"/>
    </row>
    <row r="20" spans="1:13" ht="20.100000000000001" customHeight="1">
      <c r="A20" s="167"/>
      <c r="B20" s="342"/>
      <c r="C20" s="343" t="str">
        <f>IF(COUNTIF(發票明細!$B:$B,$A20)=0,"",COUNTIF(發票明細!$B:$B,$A20))</f>
        <v/>
      </c>
      <c r="D20" s="96" t="str">
        <f>IF(SUM(SUMIF(發票明細!$B:$B,$A20,發票明細!$L:$L),SUMIF(發票明細!$B:$B,$A20,發票明細!$M:$M))=0,"",SUM(SUMIF(發票明細!$B:$B,$A20,發票明細!$L:$L)))</f>
        <v/>
      </c>
      <c r="E20" s="127" t="str">
        <f t="shared" si="0"/>
        <v/>
      </c>
      <c r="F20" s="161"/>
      <c r="G20" s="342"/>
      <c r="H20" s="343" t="str">
        <f>IF(COUNTIF(發票明細!$B:$B,$F20)=0,"",COUNTIF(發票明細!$B:$B,$F20))</f>
        <v/>
      </c>
      <c r="I20" s="96" t="str">
        <f>IF(SUM(SUMIF(發票明細!$B:$B,$F20,發票明細!$L:$L),SUMIF(發票明細!$B:$B,$F20,發票明細!$M:$M))=0,"",SUM(SUMIF(發票明細!$B:$B,$F20,發票明細!$L:$L)))</f>
        <v/>
      </c>
      <c r="J20" s="127" t="str">
        <f t="shared" si="1"/>
        <v/>
      </c>
      <c r="K20" s="3"/>
      <c r="L20" s="31"/>
      <c r="M20" s="31"/>
    </row>
    <row r="21" spans="1:13" ht="20.100000000000001" customHeight="1">
      <c r="A21" s="167"/>
      <c r="B21" s="342"/>
      <c r="C21" s="343" t="str">
        <f>IF(COUNTIF(發票明細!$B:$B,$A21)=0,"",COUNTIF(發票明細!$B:$B,$A21))</f>
        <v/>
      </c>
      <c r="D21" s="96" t="str">
        <f>IF(SUM(SUMIF(發票明細!$B:$B,$A21,發票明細!$L:$L),SUMIF(發票明細!$B:$B,$A21,發票明細!$M:$M))=0,"",SUM(SUMIF(發票明細!$B:$B,$A21,發票明細!$L:$L)))</f>
        <v/>
      </c>
      <c r="E21" s="127" t="str">
        <f t="shared" si="0"/>
        <v/>
      </c>
      <c r="F21" s="161"/>
      <c r="G21" s="342"/>
      <c r="H21" s="343" t="str">
        <f>IF(COUNTIF(發票明細!$B:$B,$F21)=0,"",COUNTIF(發票明細!$B:$B,$F21))</f>
        <v/>
      </c>
      <c r="I21" s="96" t="str">
        <f>IF(SUM(SUMIF(發票明細!$B:$B,$F21,發票明細!$L:$L),SUMIF(發票明細!$B:$B,$F21,發票明細!$M:$M))=0,"",SUM(SUMIF(發票明細!$B:$B,$F21,發票明細!$L:$L)))</f>
        <v/>
      </c>
      <c r="J21" s="127" t="str">
        <f t="shared" si="1"/>
        <v/>
      </c>
      <c r="K21" s="3"/>
      <c r="L21" s="31"/>
      <c r="M21" s="31"/>
    </row>
    <row r="22" spans="1:13" ht="20.100000000000001" customHeight="1">
      <c r="A22" s="167"/>
      <c r="B22" s="342"/>
      <c r="C22" s="343" t="str">
        <f>IF(COUNTIF(發票明細!$B:$B,$A22)=0,"",COUNTIF(發票明細!$B:$B,$A22))</f>
        <v/>
      </c>
      <c r="D22" s="96" t="str">
        <f>IF(SUM(SUMIF(發票明細!$B:$B,$A22,發票明細!$L:$L),SUMIF(發票明細!$B:$B,$A22,發票明細!$M:$M))=0,"",SUM(SUMIF(發票明細!$B:$B,$A22,發票明細!$L:$L)))</f>
        <v/>
      </c>
      <c r="E22" s="127" t="str">
        <f t="shared" si="0"/>
        <v/>
      </c>
      <c r="F22" s="161"/>
      <c r="G22" s="342"/>
      <c r="H22" s="343" t="str">
        <f>IF(COUNTIF(發票明細!$B:$B,$F22)=0,"",COUNTIF(發票明細!$B:$B,$F22))</f>
        <v/>
      </c>
      <c r="I22" s="96" t="str">
        <f>IF(SUM(SUMIF(發票明細!$B:$B,$F22,發票明細!$L:$L),SUMIF(發票明細!$B:$B,$F22,發票明細!$M:$M))=0,"",SUM(SUMIF(發票明細!$B:$B,$F22,發票明細!$L:$L)))</f>
        <v/>
      </c>
      <c r="J22" s="127" t="str">
        <f t="shared" si="1"/>
        <v/>
      </c>
      <c r="K22" s="3"/>
      <c r="L22" s="31"/>
      <c r="M22" s="31"/>
    </row>
    <row r="23" spans="1:13" ht="20.100000000000001" customHeight="1">
      <c r="A23" s="167"/>
      <c r="B23" s="342"/>
      <c r="C23" s="343" t="str">
        <f>IF(COUNTIF(發票明細!$B:$B,$A23)=0,"",COUNTIF(發票明細!$B:$B,$A23))</f>
        <v/>
      </c>
      <c r="D23" s="96" t="str">
        <f>IF(SUM(SUMIF(發票明細!$B:$B,$A23,發票明細!$L:$L),SUMIF(發票明細!$B:$B,$A23,發票明細!$M:$M))=0,"",SUM(SUMIF(發票明細!$B:$B,$A23,發票明細!$L:$L)))</f>
        <v/>
      </c>
      <c r="E23" s="127" t="str">
        <f t="shared" si="0"/>
        <v/>
      </c>
      <c r="F23" s="161"/>
      <c r="G23" s="342"/>
      <c r="H23" s="343" t="str">
        <f>IF(COUNTIF(發票明細!$B:$B,$F23)=0,"",COUNTIF(發票明細!$B:$B,$F23))</f>
        <v/>
      </c>
      <c r="I23" s="96" t="str">
        <f>IF(SUM(SUMIF(發票明細!$B:$B,$F23,發票明細!$L:$L),SUMIF(發票明細!$B:$B,$F23,發票明細!$M:$M))=0,"",SUM(SUMIF(發票明細!$B:$B,$F23,發票明細!$L:$L)))</f>
        <v/>
      </c>
      <c r="J23" s="127" t="str">
        <f t="shared" si="1"/>
        <v/>
      </c>
      <c r="K23" s="3"/>
      <c r="L23" s="31"/>
      <c r="M23" s="31"/>
    </row>
    <row r="24" spans="1:13" ht="20.100000000000001" customHeight="1">
      <c r="A24" s="167"/>
      <c r="B24" s="342"/>
      <c r="C24" s="343" t="str">
        <f>IF(COUNTIF(發票明細!$B:$B,$A24)=0,"",COUNTIF(發票明細!$B:$B,$A24))</f>
        <v/>
      </c>
      <c r="D24" s="96" t="str">
        <f>IF(SUM(SUMIF(發票明細!$B:$B,$A24,發票明細!$L:$L),SUMIF(發票明細!$B:$B,$A24,發票明細!$M:$M))=0,"",SUM(SUMIF(發票明細!$B:$B,$A24,發票明細!$L:$L)))</f>
        <v/>
      </c>
      <c r="E24" s="127" t="str">
        <f t="shared" si="0"/>
        <v/>
      </c>
      <c r="F24" s="161"/>
      <c r="G24" s="342"/>
      <c r="H24" s="343" t="str">
        <f>IF(COUNTIF(發票明細!$B:$B,$F24)=0,"",COUNTIF(發票明細!$B:$B,$F24))</f>
        <v/>
      </c>
      <c r="I24" s="96" t="str">
        <f>IF(SUM(SUMIF(發票明細!$B:$B,$F24,發票明細!$L:$L),SUMIF(發票明細!$B:$B,$F24,發票明細!$M:$M))=0,"",SUM(SUMIF(發票明細!$B:$B,$F24,發票明細!$L:$L)))</f>
        <v/>
      </c>
      <c r="J24" s="127" t="str">
        <f t="shared" si="1"/>
        <v/>
      </c>
      <c r="K24" s="3"/>
      <c r="L24" s="31"/>
      <c r="M24" s="31"/>
    </row>
    <row r="25" spans="1:13" ht="20.100000000000001" customHeight="1">
      <c r="A25" s="167"/>
      <c r="B25" s="342"/>
      <c r="C25" s="343" t="str">
        <f>IF(COUNTIF(發票明細!$B:$B,$A25)=0,"",COUNTIF(發票明細!$B:$B,$A25))</f>
        <v/>
      </c>
      <c r="D25" s="96" t="str">
        <f>IF(SUM(SUMIF(發票明細!$B:$B,$A25,發票明細!$L:$L),SUMIF(發票明細!$B:$B,$A25,發票明細!$M:$M))=0,"",SUM(SUMIF(發票明細!$B:$B,$A25,發票明細!$L:$L)))</f>
        <v/>
      </c>
      <c r="E25" s="127" t="str">
        <f t="shared" si="0"/>
        <v/>
      </c>
      <c r="F25" s="161"/>
      <c r="G25" s="342"/>
      <c r="H25" s="343" t="str">
        <f>IF(COUNTIF(發票明細!$B:$B,$F25)=0,"",COUNTIF(發票明細!$B:$B,$F25))</f>
        <v/>
      </c>
      <c r="I25" s="96" t="str">
        <f>IF(SUM(SUMIF(發票明細!$B:$B,$F25,發票明細!$L:$L),SUMIF(發票明細!$B:$B,$F25,發票明細!$M:$M))=0,"",SUM(SUMIF(發票明細!$B:$B,$F25,發票明細!$L:$L)))</f>
        <v/>
      </c>
      <c r="J25" s="127" t="str">
        <f t="shared" si="1"/>
        <v/>
      </c>
      <c r="K25" s="3"/>
      <c r="L25" s="31"/>
      <c r="M25" s="31"/>
    </row>
    <row r="26" spans="1:13" ht="20.100000000000001" customHeight="1">
      <c r="A26" s="131"/>
      <c r="B26" s="342"/>
      <c r="C26" s="343" t="str">
        <f>IF(COUNTIF(發票明細!$B:$B,$A26)=0,"",COUNTIF(發票明細!$B:$B,$A26))</f>
        <v/>
      </c>
      <c r="D26" s="96" t="str">
        <f>IF(SUM(SUMIF(發票明細!$B:$B,$A26,發票明細!$L:$L),SUMIF(發票明細!$B:$B,$A26,發票明細!$M:$M))=0,"",SUM(SUMIF(發票明細!$B:$B,$A26,發票明細!$L:$L)))</f>
        <v/>
      </c>
      <c r="E26" s="127" t="str">
        <f t="shared" si="0"/>
        <v/>
      </c>
      <c r="F26" s="161"/>
      <c r="G26" s="342"/>
      <c r="H26" s="343" t="str">
        <f>IF(COUNTIF(發票明細!$B:$B,$F26)=0,"",COUNTIF(發票明細!$B:$B,$F26))</f>
        <v/>
      </c>
      <c r="I26" s="96" t="str">
        <f>IF(SUM(SUMIF(發票明細!$B:$B,$F26,發票明細!$L:$L),SUMIF(發票明細!$B:$B,$F26,發票明細!$M:$M))=0,"",SUM(SUMIF(發票明細!$B:$B,$F26,發票明細!$L:$L)))</f>
        <v/>
      </c>
      <c r="J26" s="127" t="str">
        <f t="shared" si="1"/>
        <v/>
      </c>
      <c r="K26" s="3"/>
      <c r="L26" s="31"/>
      <c r="M26" s="31"/>
    </row>
    <row r="27" spans="1:13" ht="20.100000000000001" customHeight="1">
      <c r="A27" s="166"/>
      <c r="B27" s="342"/>
      <c r="C27" s="343" t="str">
        <f>IF(COUNTIF(發票明細!$B:$B,$A27)=0,"",COUNTIF(發票明細!$B:$B,$A27))</f>
        <v/>
      </c>
      <c r="D27" s="96" t="str">
        <f>IF(SUM(SUMIF(發票明細!$B:$B,$A27,發票明細!$L:$L),SUMIF(發票明細!$B:$B,$A27,發票明細!$M:$M))=0,"",SUM(SUMIF(發票明細!$B:$B,$A27,發票明細!$L:$L)))</f>
        <v/>
      </c>
      <c r="E27" s="127" t="str">
        <f t="shared" si="0"/>
        <v/>
      </c>
      <c r="F27" s="161"/>
      <c r="G27" s="342"/>
      <c r="H27" s="343" t="str">
        <f>IF(COUNTIF(發票明細!$B:$B,$F27)=0,"",COUNTIF(發票明細!$B:$B,$F27))</f>
        <v/>
      </c>
      <c r="I27" s="96" t="str">
        <f>IF(SUM(SUMIF(發票明細!$B:$B,$F27,發票明細!$L:$L),SUMIF(發票明細!$B:$B,$F27,發票明細!$M:$M))=0,"",SUM(SUMIF(發票明細!$B:$B,$F27,發票明細!$L:$L)))</f>
        <v/>
      </c>
      <c r="J27" s="127" t="str">
        <f t="shared" si="1"/>
        <v/>
      </c>
      <c r="K27" s="3"/>
      <c r="L27" s="31"/>
      <c r="M27" s="31"/>
    </row>
    <row r="28" spans="1:13" ht="20.100000000000001" customHeight="1">
      <c r="A28" s="167"/>
      <c r="B28" s="342"/>
      <c r="C28" s="343" t="str">
        <f>IF(COUNTIF(發票明細!$B:$B,$A28)=0,"",COUNTIF(發票明細!$B:$B,$A28))</f>
        <v/>
      </c>
      <c r="D28" s="96" t="str">
        <f>IF(SUM(SUMIF(發票明細!$B:$B,$A28,發票明細!$L:$L),SUMIF(發票明細!$B:$B,$A28,發票明細!$M:$M))=0,"",SUM(SUMIF(發票明細!$B:$B,$A28,發票明細!$L:$L)))</f>
        <v/>
      </c>
      <c r="E28" s="127" t="str">
        <f t="shared" si="0"/>
        <v/>
      </c>
      <c r="F28" s="161"/>
      <c r="G28" s="342"/>
      <c r="H28" s="343" t="str">
        <f>IF(COUNTIF(發票明細!$B:$B,$F28)=0,"",COUNTIF(發票明細!$B:$B,$F28))</f>
        <v/>
      </c>
      <c r="I28" s="96" t="str">
        <f>IF(SUM(SUMIF(發票明細!$B:$B,$F28,發票明細!$L:$L),SUMIF(發票明細!$B:$B,$F28,發票明細!$M:$M))=0,"",SUM(SUMIF(發票明細!$B:$B,$F28,發票明細!$L:$L)))</f>
        <v/>
      </c>
      <c r="J28" s="127" t="str">
        <f t="shared" si="1"/>
        <v/>
      </c>
      <c r="K28" s="3"/>
      <c r="L28" s="31"/>
      <c r="M28" s="31"/>
    </row>
    <row r="29" spans="1:13" ht="20.100000000000001" customHeight="1">
      <c r="A29" s="167"/>
      <c r="B29" s="342"/>
      <c r="C29" s="343" t="str">
        <f>IF(COUNTIF(發票明細!$B:$B,$A29)=0,"",COUNTIF(發票明細!$B:$B,$A29))</f>
        <v/>
      </c>
      <c r="D29" s="96" t="str">
        <f>IF(SUM(SUMIF(發票明細!$B:$B,$A29,發票明細!$L:$L),SUMIF(發票明細!$B:$B,$A29,發票明細!$M:$M))=0,"",SUM(SUMIF(發票明細!$B:$B,$A29,發票明細!$L:$L)))</f>
        <v/>
      </c>
      <c r="E29" s="127" t="str">
        <f t="shared" si="0"/>
        <v/>
      </c>
      <c r="F29" s="161"/>
      <c r="G29" s="342"/>
      <c r="H29" s="343" t="str">
        <f>IF(COUNTIF(發票明細!$B:$B,$F29)=0,"",COUNTIF(發票明細!$B:$B,$F29))</f>
        <v/>
      </c>
      <c r="I29" s="96" t="str">
        <f>IF(SUM(SUMIF(發票明細!$B:$B,$F29,發票明細!$L:$L),SUMIF(發票明細!$B:$B,$F29,發票明細!$M:$M))=0,"",SUM(SUMIF(發票明細!$B:$B,$F29,發票明細!$L:$L)))</f>
        <v/>
      </c>
      <c r="J29" s="127" t="str">
        <f t="shared" si="1"/>
        <v/>
      </c>
      <c r="K29" s="3"/>
      <c r="L29" s="31"/>
      <c r="M29" s="31"/>
    </row>
    <row r="30" spans="1:13" ht="20.100000000000001" customHeight="1">
      <c r="A30" s="167"/>
      <c r="B30" s="342"/>
      <c r="C30" s="343" t="str">
        <f>IF(COUNTIF(發票明細!$B:$B,$A30)=0,"",COUNTIF(發票明細!$B:$B,$A30))</f>
        <v/>
      </c>
      <c r="D30" s="96" t="str">
        <f>IF(SUM(SUMIF(發票明細!$B:$B,$A30,發票明細!$L:$L),SUMIF(發票明細!$B:$B,$A30,發票明細!$M:$M))=0,"",SUM(SUMIF(發票明細!$B:$B,$A30,發票明細!$L:$L)))</f>
        <v/>
      </c>
      <c r="E30" s="127" t="str">
        <f t="shared" si="0"/>
        <v/>
      </c>
      <c r="F30" s="161"/>
      <c r="G30" s="342"/>
      <c r="H30" s="343" t="str">
        <f>IF(COUNTIF(發票明細!$B:$B,$F30)=0,"",COUNTIF(發票明細!$B:$B,$F30))</f>
        <v/>
      </c>
      <c r="I30" s="96" t="str">
        <f>IF(SUM(SUMIF(發票明細!$B:$B,$F30,發票明細!$L:$L),SUMIF(發票明細!$B:$B,$F30,發票明細!$M:$M))=0,"",SUM(SUMIF(發票明細!$B:$B,$F30,發票明細!$L:$L)))</f>
        <v/>
      </c>
      <c r="J30" s="127" t="str">
        <f t="shared" si="1"/>
        <v/>
      </c>
      <c r="K30" s="3"/>
      <c r="L30" s="31"/>
      <c r="M30" s="31"/>
    </row>
    <row r="31" spans="1:13" ht="20.100000000000001" customHeight="1">
      <c r="A31" s="172"/>
      <c r="B31" s="342"/>
      <c r="C31" s="343" t="str">
        <f>IF(COUNTIF(發票明細!$B:$B,$A31)=0,"",COUNTIF(發票明細!$B:$B,$A31))</f>
        <v/>
      </c>
      <c r="D31" s="96" t="str">
        <f>IF(SUM(SUMIF(發票明細!$B:$B,$A31,發票明細!$L:$L),SUMIF(發票明細!$B:$B,$A31,發票明細!$M:$M))=0,"",SUM(SUMIF(發票明細!$B:$B,$A31,發票明細!$L:$L)))</f>
        <v/>
      </c>
      <c r="E31" s="127" t="str">
        <f t="shared" si="0"/>
        <v/>
      </c>
      <c r="F31" s="161"/>
      <c r="G31" s="342"/>
      <c r="H31" s="343" t="str">
        <f>IF(COUNTIF(發票明細!$B:$B,$F31)=0,"",COUNTIF(發票明細!$B:$B,$F31))</f>
        <v/>
      </c>
      <c r="I31" s="96" t="str">
        <f>IF(SUM(SUMIF(發票明細!$B:$B,$F31,發票明細!$L:$L),SUMIF(發票明細!$B:$B,$F31,發票明細!$M:$M))=0,"",SUM(SUMIF(發票明細!$B:$B,$F31,發票明細!$L:$L)))</f>
        <v/>
      </c>
      <c r="J31" s="127" t="str">
        <f t="shared" si="1"/>
        <v/>
      </c>
      <c r="K31" s="4"/>
      <c r="L31" s="6"/>
      <c r="M31" s="6"/>
    </row>
    <row r="32" spans="1:13" ht="20.100000000000001" customHeight="1">
      <c r="A32" s="166"/>
      <c r="B32" s="342"/>
      <c r="C32" s="343" t="str">
        <f>IF(COUNTIF(發票明細!$B:$B,$A32)=0,"",COUNTIF(發票明細!$B:$B,$A32))</f>
        <v/>
      </c>
      <c r="D32" s="96" t="str">
        <f>IF(SUM(SUMIF(發票明細!$B:$B,$A32,發票明細!$L:$L),SUMIF(發票明細!$B:$B,$A32,發票明細!$M:$M))=0,"",SUM(SUMIF(發票明細!$B:$B,$A32,發票明細!$L:$L)))</f>
        <v/>
      </c>
      <c r="E32" s="127" t="str">
        <f t="shared" si="0"/>
        <v/>
      </c>
      <c r="F32" s="161"/>
      <c r="G32" s="342"/>
      <c r="H32" s="343" t="str">
        <f>IF(COUNTIF(發票明細!$B:$B,$F32)=0,"",COUNTIF(發票明細!$B:$B,$F32))</f>
        <v/>
      </c>
      <c r="I32" s="96" t="str">
        <f>IF(SUM(SUMIF(發票明細!$B:$B,$F32,發票明細!$L:$L),SUMIF(發票明細!$B:$B,$F32,發票明細!$M:$M))=0,"",SUM(SUMIF(發票明細!$B:$B,$F32,發票明細!$L:$L)))</f>
        <v/>
      </c>
      <c r="J32" s="127" t="str">
        <f t="shared" si="1"/>
        <v/>
      </c>
      <c r="K32" s="4"/>
      <c r="L32" s="31"/>
      <c r="M32" s="31"/>
    </row>
    <row r="33" spans="1:15" ht="20.100000000000001" customHeight="1">
      <c r="A33" s="166"/>
      <c r="B33" s="342"/>
      <c r="C33" s="343" t="str">
        <f>IF(COUNTIF(發票明細!$B:$B,$A33)=0,"",COUNTIF(發票明細!$B:$B,$A33))</f>
        <v/>
      </c>
      <c r="D33" s="96" t="str">
        <f>IF(SUM(SUMIF(發票明細!$B:$B,$A33,發票明細!$L:$L),SUMIF(發票明細!$B:$B,$A33,發票明細!$M:$M))=0,"",SUM(SUMIF(發票明細!$B:$B,$A33,發票明細!$L:$L)))</f>
        <v/>
      </c>
      <c r="E33" s="127" t="str">
        <f t="shared" si="0"/>
        <v/>
      </c>
      <c r="F33" s="161"/>
      <c r="G33" s="342"/>
      <c r="H33" s="343" t="str">
        <f>IF(COUNTIF(發票明細!$B:$B,$F33)=0,"",COUNTIF(發票明細!$B:$B,$F33))</f>
        <v/>
      </c>
      <c r="I33" s="96" t="str">
        <f>IF(SUM(SUMIF(發票明細!$B:$B,$F33,發票明細!$L:$L),SUMIF(發票明細!$B:$B,$F33,發票明細!$M:$M))=0,"",SUM(SUMIF(發票明細!$B:$B,$F33,發票明細!$L:$L)))</f>
        <v/>
      </c>
      <c r="J33" s="127" t="str">
        <f t="shared" si="1"/>
        <v/>
      </c>
      <c r="K33" s="4"/>
      <c r="L33" s="31"/>
      <c r="M33" s="31"/>
    </row>
    <row r="34" spans="1:15" ht="20.100000000000001" customHeight="1">
      <c r="A34" s="131"/>
      <c r="B34" s="342"/>
      <c r="C34" s="343" t="str">
        <f>IF(COUNTIF(發票明細!$B:$B,$A34)=0,"",COUNTIF(發票明細!$B:$B,$A34))</f>
        <v/>
      </c>
      <c r="D34" s="96" t="str">
        <f>IF(SUM(SUMIF(發票明細!$B:$B,$A34,發票明細!$L:$L),SUMIF(發票明細!$B:$B,$A34,發票明細!$M:$M))=0,"",SUM(SUMIF(發票明細!$B:$B,$A34,發票明細!$L:$L)))</f>
        <v/>
      </c>
      <c r="E34" s="127" t="str">
        <f t="shared" si="0"/>
        <v/>
      </c>
      <c r="F34" s="161"/>
      <c r="G34" s="342"/>
      <c r="H34" s="343" t="str">
        <f>IF(COUNTIF(發票明細!$B:$B,$F34)=0,"",COUNTIF(發票明細!$B:$B,$F34))</f>
        <v/>
      </c>
      <c r="I34" s="96" t="str">
        <f>IF(SUM(SUMIF(發票明細!$B:$B,$F34,發票明細!$L:$L),SUMIF(發票明細!$B:$B,$F34,發票明細!$M:$M))=0,"",SUM(SUMIF(發票明細!$B:$B,$F34,發票明細!$L:$L)))</f>
        <v/>
      </c>
      <c r="J34" s="127" t="str">
        <f t="shared" si="1"/>
        <v/>
      </c>
      <c r="K34" s="4"/>
      <c r="L34" s="8"/>
      <c r="M34" s="8"/>
    </row>
    <row r="35" spans="1:15" ht="20.100000000000001" customHeight="1">
      <c r="A35" s="167"/>
      <c r="B35" s="342"/>
      <c r="C35" s="343" t="str">
        <f>IF(COUNTIF(發票明細!$B:$B,$A35)=0,"",COUNTIF(發票明細!$B:$B,$A35))</f>
        <v/>
      </c>
      <c r="D35" s="96" t="str">
        <f>IF(SUM(SUMIF(發票明細!$B:$B,$A35,發票明細!$L:$L),SUMIF(發票明細!$B:$B,$A35,發票明細!$M:$M))=0,"",SUM(SUMIF(發票明細!$B:$B,$A35,發票明細!$L:$L)))</f>
        <v/>
      </c>
      <c r="E35" s="127" t="str">
        <f t="shared" si="0"/>
        <v/>
      </c>
      <c r="F35" s="161"/>
      <c r="G35" s="342"/>
      <c r="H35" s="343" t="str">
        <f>IF(COUNTIF(發票明細!$B:$B,$F35)=0,"",COUNTIF(發票明細!$B:$B,$F35))</f>
        <v/>
      </c>
      <c r="I35" s="96" t="str">
        <f>IF(SUM(SUMIF(發票明細!$B:$B,$F35,發票明細!$L:$L),SUMIF(發票明細!$B:$B,$F35,發票明細!$M:$M))=0,"",SUM(SUMIF(發票明細!$B:$B,$F35,發票明細!$L:$L)))</f>
        <v/>
      </c>
      <c r="J35" s="127" t="str">
        <f t="shared" si="1"/>
        <v/>
      </c>
      <c r="K35" s="4"/>
      <c r="L35" s="8"/>
      <c r="M35" s="4"/>
      <c r="N35" s="8"/>
      <c r="O35" s="8"/>
    </row>
    <row r="36" spans="1:15" ht="20.100000000000001" customHeight="1">
      <c r="A36" s="167"/>
      <c r="B36" s="342"/>
      <c r="C36" s="343" t="str">
        <f>IF(COUNTIF(發票明細!$B:$B,$A36)=0,"",COUNTIF(發票明細!$B:$B,$A36))</f>
        <v/>
      </c>
      <c r="D36" s="96" t="str">
        <f>IF(SUM(SUMIF(發票明細!$B:$B,$A36,發票明細!$L:$L),SUMIF(發票明細!$B:$B,$A36,發票明細!$M:$M))=0,"",SUM(SUMIF(發票明細!$B:$B,$A36,發票明細!$L:$L)))</f>
        <v/>
      </c>
      <c r="E36" s="127" t="str">
        <f t="shared" si="0"/>
        <v/>
      </c>
      <c r="F36" s="161"/>
      <c r="G36" s="342"/>
      <c r="H36" s="343" t="str">
        <f>IF(COUNTIF(發票明細!$B:$B,$F36)=0,"",COUNTIF(發票明細!$B:$B,$F36))</f>
        <v/>
      </c>
      <c r="I36" s="96" t="str">
        <f>IF(SUM(SUMIF(發票明細!$B:$B,$F36,發票明細!$L:$L),SUMIF(發票明細!$B:$B,$F36,發票明細!$M:$M))=0,"",SUM(SUMIF(發票明細!$B:$B,$F36,發票明細!$L:$L)))</f>
        <v/>
      </c>
      <c r="J36" s="127" t="str">
        <f t="shared" si="1"/>
        <v/>
      </c>
      <c r="K36" s="4"/>
      <c r="L36" s="8"/>
      <c r="M36" s="4"/>
      <c r="N36" s="8"/>
      <c r="O36" s="8"/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160"/>
      <c r="L37" s="160"/>
      <c r="M37" s="31"/>
    </row>
    <row r="38" spans="1:15" ht="39.950000000000003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  <c r="M38" s="8"/>
      <c r="N38" s="8"/>
      <c r="O38" s="8"/>
    </row>
    <row r="39" spans="1:15" ht="44.25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  <c r="M39" s="8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  <c r="M46" s="9"/>
      <c r="N46" s="31"/>
      <c r="O46" s="31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  <c r="M47" s="2"/>
      <c r="N47" s="31"/>
      <c r="O47" s="31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  <c r="M48" s="2"/>
    </row>
    <row r="49" spans="2:13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  <c r="M49" s="2"/>
    </row>
    <row r="50" spans="2:13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  <c r="M50" s="2"/>
    </row>
    <row r="51" spans="2:13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</row>
    <row r="52" spans="2:13" ht="24.4" customHeight="1">
      <c r="L52" s="2"/>
      <c r="M52" s="2"/>
    </row>
    <row r="53" spans="2:13" ht="24.4" customHeight="1">
      <c r="L53" s="2"/>
      <c r="M53" s="2"/>
    </row>
    <row r="54" spans="2:13" ht="24.4" customHeight="1">
      <c r="L54" s="2"/>
      <c r="M54" s="2"/>
    </row>
    <row r="55" spans="2:13" ht="24.4" customHeight="1">
      <c r="L55" s="2"/>
    </row>
    <row r="56" spans="2:13" ht="24.4" customHeight="1">
      <c r="L56" s="2"/>
    </row>
    <row r="57" spans="2:13" ht="24.4" customHeight="1">
      <c r="L57" s="2"/>
    </row>
    <row r="58" spans="2:13" ht="24.4" customHeight="1">
      <c r="L58" s="2"/>
    </row>
    <row r="59" spans="2:13" ht="24.4" customHeight="1">
      <c r="L59" s="2"/>
    </row>
    <row r="60" spans="2:13" ht="24.4" customHeight="1">
      <c r="L60" s="2"/>
    </row>
    <row r="61" spans="2:13" ht="24.4" customHeight="1">
      <c r="L61" s="2"/>
    </row>
    <row r="62" spans="2:13" ht="24.4" customHeight="1">
      <c r="L62" s="2"/>
    </row>
    <row r="63" spans="2:13" ht="24.4" customHeight="1">
      <c r="L63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G26:H26"/>
    <mergeCell ref="G27:H27"/>
    <mergeCell ref="G28:H28"/>
    <mergeCell ref="B43:L43"/>
    <mergeCell ref="G36:H36"/>
    <mergeCell ref="G30:H30"/>
    <mergeCell ref="G31:H31"/>
    <mergeCell ref="G32:H32"/>
    <mergeCell ref="G33:H33"/>
    <mergeCell ref="G34:H34"/>
    <mergeCell ref="G35:H35"/>
    <mergeCell ref="B32:C32"/>
    <mergeCell ref="B33:C33"/>
    <mergeCell ref="I38:J38"/>
    <mergeCell ref="B31:C31"/>
    <mergeCell ref="G29:H29"/>
    <mergeCell ref="B20:C20"/>
    <mergeCell ref="G12:H12"/>
    <mergeCell ref="G13:H13"/>
    <mergeCell ref="G14:H14"/>
    <mergeCell ref="G15:H15"/>
    <mergeCell ref="G16:H16"/>
    <mergeCell ref="G18:H18"/>
    <mergeCell ref="G19:H19"/>
    <mergeCell ref="G20:H20"/>
    <mergeCell ref="G21:H21"/>
    <mergeCell ref="G22:H22"/>
    <mergeCell ref="G23:H23"/>
    <mergeCell ref="G24:H24"/>
    <mergeCell ref="G25:H25"/>
    <mergeCell ref="A38:B38"/>
    <mergeCell ref="C38:D38"/>
    <mergeCell ref="E38:F38"/>
    <mergeCell ref="B14:C14"/>
    <mergeCell ref="B15:C15"/>
    <mergeCell ref="B16:C16"/>
    <mergeCell ref="B17:C17"/>
    <mergeCell ref="B18:C18"/>
    <mergeCell ref="B21:C21"/>
    <mergeCell ref="B22:C22"/>
    <mergeCell ref="B23:C23"/>
    <mergeCell ref="B24:C24"/>
    <mergeCell ref="B25:C25"/>
    <mergeCell ref="B34:C34"/>
    <mergeCell ref="B35:C35"/>
    <mergeCell ref="B36:C36"/>
    <mergeCell ref="B7:C7"/>
    <mergeCell ref="B8:C8"/>
    <mergeCell ref="B9:C9"/>
    <mergeCell ref="F3:G3"/>
    <mergeCell ref="F37:G37"/>
    <mergeCell ref="G17:H17"/>
    <mergeCell ref="G7:H7"/>
    <mergeCell ref="G8:H8"/>
    <mergeCell ref="G9:H9"/>
    <mergeCell ref="G10:H10"/>
    <mergeCell ref="G11:H11"/>
    <mergeCell ref="B26:C26"/>
    <mergeCell ref="B27:C27"/>
    <mergeCell ref="B28:C28"/>
    <mergeCell ref="B29:C29"/>
    <mergeCell ref="B30:C30"/>
    <mergeCell ref="A1:L1"/>
    <mergeCell ref="F5:F6"/>
    <mergeCell ref="E5:E6"/>
    <mergeCell ref="A5:A6"/>
    <mergeCell ref="D5:D6"/>
    <mergeCell ref="A3:B4"/>
    <mergeCell ref="K2:L2"/>
    <mergeCell ref="I5:I6"/>
    <mergeCell ref="J5:J6"/>
    <mergeCell ref="K3:K4"/>
    <mergeCell ref="A2:B2"/>
    <mergeCell ref="C2:G2"/>
    <mergeCell ref="H3:H4"/>
    <mergeCell ref="I3:J4"/>
    <mergeCell ref="F4:G4"/>
    <mergeCell ref="B5:C6"/>
    <mergeCell ref="L5:L6"/>
    <mergeCell ref="H2:J2"/>
    <mergeCell ref="A39:J39"/>
    <mergeCell ref="G38:H38"/>
    <mergeCell ref="K39:L39"/>
    <mergeCell ref="L3:L4"/>
    <mergeCell ref="K5:K6"/>
    <mergeCell ref="C3:D4"/>
    <mergeCell ref="B10:C10"/>
    <mergeCell ref="B11:C11"/>
    <mergeCell ref="B12:C12"/>
    <mergeCell ref="B13:C13"/>
    <mergeCell ref="B19:C19"/>
    <mergeCell ref="K38:L38"/>
    <mergeCell ref="A37:C37"/>
    <mergeCell ref="G5:H6"/>
  </mergeCells>
  <phoneticPr fontId="21" type="noConversion"/>
  <conditionalFormatting sqref="L45">
    <cfRule type="duplicateValues" dxfId="1" priority="3" stopIfTrue="1"/>
  </conditionalFormatting>
  <conditionalFormatting sqref="I3:J4">
    <cfRule type="containsText" dxfId="0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0"/>
  </sheetPr>
  <dimension ref="A1:U2290"/>
  <sheetViews>
    <sheetView zoomScaleNormal="100" workbookViewId="0">
      <pane ySplit="3" topLeftCell="A4" activePane="bottomLeft" state="frozen"/>
      <selection activeCell="F8" sqref="F8:G8"/>
      <selection pane="bottomLeft" activeCell="E13" sqref="E13"/>
    </sheetView>
  </sheetViews>
  <sheetFormatPr defaultColWidth="9" defaultRowHeight="18" customHeight="1"/>
  <cols>
    <col min="1" max="1" width="5.625" style="49" customWidth="1"/>
    <col min="2" max="2" width="11" style="50" customWidth="1"/>
    <col min="3" max="3" width="38.25" style="49" bestFit="1" customWidth="1"/>
    <col min="4" max="4" width="10.875" style="49" bestFit="1" customWidth="1"/>
    <col min="5" max="5" width="25.25" style="49" bestFit="1" customWidth="1"/>
    <col min="6" max="6" width="8.625" style="14" customWidth="1"/>
    <col min="7" max="7" width="14.25" style="208" bestFit="1" customWidth="1"/>
    <col min="8" max="8" width="35.625" style="51" bestFit="1" customWidth="1"/>
    <col min="9" max="9" width="10.625" style="52" bestFit="1" customWidth="1"/>
    <col min="10" max="10" width="24.875" style="51" customWidth="1"/>
    <col min="11" max="11" width="10.625" style="51" customWidth="1"/>
    <col min="12" max="12" width="21.625" style="14" customWidth="1"/>
    <col min="13" max="13" width="21.5" style="14" customWidth="1"/>
    <col min="14" max="16" width="9" style="14" customWidth="1"/>
    <col min="17" max="17" width="31.375" style="14" customWidth="1"/>
    <col min="18" max="16384" width="9" style="14"/>
  </cols>
  <sheetData>
    <row r="1" spans="1:21" s="13" customFormat="1" ht="18" customHeight="1">
      <c r="A1" s="328" t="s">
        <v>300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3" spans="1:21" ht="18" customHeight="1">
      <c r="A3" s="53" t="s">
        <v>301</v>
      </c>
      <c r="B3" s="54" t="s">
        <v>84</v>
      </c>
      <c r="C3" s="53" t="s">
        <v>302</v>
      </c>
      <c r="D3" s="44" t="s">
        <v>947</v>
      </c>
      <c r="E3" s="44" t="s">
        <v>938</v>
      </c>
      <c r="G3" s="200" t="s">
        <v>2893</v>
      </c>
      <c r="H3" s="53" t="s">
        <v>303</v>
      </c>
      <c r="I3" s="42" t="s">
        <v>304</v>
      </c>
      <c r="J3" s="38" t="s">
        <v>305</v>
      </c>
      <c r="K3" s="38" t="s">
        <v>306</v>
      </c>
      <c r="L3" s="28" t="s">
        <v>307</v>
      </c>
      <c r="M3" s="28"/>
      <c r="N3" s="28"/>
    </row>
    <row r="4" spans="1:21" ht="18" customHeight="1">
      <c r="A4" s="22">
        <v>1</v>
      </c>
      <c r="B4" s="23" t="s">
        <v>308</v>
      </c>
      <c r="C4" s="22" t="s">
        <v>309</v>
      </c>
      <c r="D4" s="22" t="s">
        <v>948</v>
      </c>
      <c r="E4" s="22" t="s">
        <v>2921</v>
      </c>
      <c r="G4" s="204" t="s">
        <v>996</v>
      </c>
      <c r="H4" s="55" t="s">
        <v>861</v>
      </c>
      <c r="I4" s="209"/>
      <c r="J4" s="56"/>
      <c r="K4" s="57"/>
      <c r="L4" s="29" t="s">
        <v>570</v>
      </c>
      <c r="M4" s="28" t="s">
        <v>938</v>
      </c>
      <c r="N4" s="28"/>
    </row>
    <row r="5" spans="1:21" ht="18" customHeight="1">
      <c r="A5" s="22">
        <v>2</v>
      </c>
      <c r="B5" s="23" t="s">
        <v>310</v>
      </c>
      <c r="C5" s="22" t="s">
        <v>311</v>
      </c>
      <c r="D5" s="22" t="s">
        <v>948</v>
      </c>
      <c r="E5" s="22" t="s">
        <v>2921</v>
      </c>
      <c r="G5" s="204" t="s">
        <v>997</v>
      </c>
      <c r="H5" s="55" t="s">
        <v>108</v>
      </c>
      <c r="I5" s="209">
        <v>25091457</v>
      </c>
      <c r="J5" s="56"/>
      <c r="K5" s="57"/>
      <c r="L5" s="28" t="s">
        <v>573</v>
      </c>
      <c r="M5" s="28" t="s">
        <v>563</v>
      </c>
      <c r="N5" s="28"/>
    </row>
    <row r="6" spans="1:21" ht="18" customHeight="1">
      <c r="A6" s="22">
        <v>3</v>
      </c>
      <c r="B6" s="23" t="s">
        <v>312</v>
      </c>
      <c r="C6" s="22" t="s">
        <v>313</v>
      </c>
      <c r="D6" s="22" t="s">
        <v>948</v>
      </c>
      <c r="E6" s="22" t="s">
        <v>2921</v>
      </c>
      <c r="G6" s="203" t="s">
        <v>998</v>
      </c>
      <c r="H6" s="210" t="s">
        <v>108</v>
      </c>
      <c r="I6" s="42">
        <v>25091457</v>
      </c>
      <c r="J6" s="57"/>
      <c r="K6" s="57"/>
      <c r="L6" s="28" t="s">
        <v>574</v>
      </c>
      <c r="M6" s="28" t="s">
        <v>564</v>
      </c>
      <c r="N6" s="28"/>
      <c r="U6" s="199"/>
    </row>
    <row r="7" spans="1:21" ht="18" customHeight="1">
      <c r="A7" s="22">
        <v>4</v>
      </c>
      <c r="B7" s="23" t="s">
        <v>314</v>
      </c>
      <c r="C7" s="22" t="s">
        <v>315</v>
      </c>
      <c r="D7" s="22" t="s">
        <v>948</v>
      </c>
      <c r="E7" s="22" t="s">
        <v>2915</v>
      </c>
      <c r="G7" s="204" t="s">
        <v>999</v>
      </c>
      <c r="H7" s="55" t="s">
        <v>108</v>
      </c>
      <c r="I7" s="209">
        <v>25091457</v>
      </c>
      <c r="J7" s="56"/>
      <c r="K7" s="57"/>
      <c r="L7" s="28" t="s">
        <v>575</v>
      </c>
      <c r="M7" s="28" t="s">
        <v>565</v>
      </c>
      <c r="N7" s="28"/>
      <c r="U7" s="199"/>
    </row>
    <row r="8" spans="1:21" ht="18" customHeight="1">
      <c r="A8" s="22">
        <v>5</v>
      </c>
      <c r="B8" s="23" t="s">
        <v>316</v>
      </c>
      <c r="C8" s="22" t="s">
        <v>317</v>
      </c>
      <c r="D8" s="22" t="s">
        <v>948</v>
      </c>
      <c r="E8" s="22" t="s">
        <v>2915</v>
      </c>
      <c r="G8" s="204" t="s">
        <v>1000</v>
      </c>
      <c r="H8" s="55" t="s">
        <v>108</v>
      </c>
      <c r="I8" s="209">
        <v>25091457</v>
      </c>
      <c r="J8" s="56"/>
      <c r="K8" s="57"/>
      <c r="L8" s="28" t="s">
        <v>576</v>
      </c>
      <c r="M8" s="28" t="s">
        <v>566</v>
      </c>
      <c r="N8" s="28"/>
      <c r="U8" s="199"/>
    </row>
    <row r="9" spans="1:21" ht="18" customHeight="1">
      <c r="A9" s="22">
        <v>7</v>
      </c>
      <c r="B9" s="23" t="s">
        <v>318</v>
      </c>
      <c r="C9" s="22" t="s">
        <v>319</v>
      </c>
      <c r="D9" s="22" t="s">
        <v>948</v>
      </c>
      <c r="E9" s="22" t="s">
        <v>2915</v>
      </c>
      <c r="G9" s="203" t="s">
        <v>1001</v>
      </c>
      <c r="H9" s="57" t="s">
        <v>108</v>
      </c>
      <c r="I9" s="42">
        <v>25091457</v>
      </c>
      <c r="J9" s="57"/>
      <c r="K9" s="57"/>
      <c r="L9" s="28" t="s">
        <v>577</v>
      </c>
      <c r="M9" s="28" t="s">
        <v>567</v>
      </c>
      <c r="N9" s="28"/>
      <c r="U9" s="199"/>
    </row>
    <row r="10" spans="1:21" ht="18" customHeight="1">
      <c r="A10" s="22">
        <v>8</v>
      </c>
      <c r="B10" s="23" t="s">
        <v>320</v>
      </c>
      <c r="C10" s="22" t="s">
        <v>321</v>
      </c>
      <c r="D10" s="22" t="s">
        <v>948</v>
      </c>
      <c r="E10" s="22" t="s">
        <v>2915</v>
      </c>
      <c r="G10" s="204" t="s">
        <v>1002</v>
      </c>
      <c r="H10" s="55" t="s">
        <v>108</v>
      </c>
      <c r="I10" s="209">
        <v>25091457</v>
      </c>
      <c r="J10" s="56"/>
      <c r="K10" s="57"/>
      <c r="L10" s="28" t="s">
        <v>578</v>
      </c>
      <c r="M10" s="28" t="s">
        <v>568</v>
      </c>
      <c r="N10" s="28"/>
      <c r="U10" s="199"/>
    </row>
    <row r="11" spans="1:21" ht="18" customHeight="1">
      <c r="A11" s="22">
        <v>9</v>
      </c>
      <c r="B11" s="23" t="s">
        <v>322</v>
      </c>
      <c r="C11" s="22" t="s">
        <v>323</v>
      </c>
      <c r="D11" s="22" t="s">
        <v>948</v>
      </c>
      <c r="E11" s="22" t="s">
        <v>2921</v>
      </c>
      <c r="G11" s="204" t="s">
        <v>1003</v>
      </c>
      <c r="H11" s="55" t="s">
        <v>108</v>
      </c>
      <c r="I11" s="209">
        <v>25091457</v>
      </c>
      <c r="J11" s="56"/>
      <c r="K11" s="57"/>
      <c r="L11" s="28" t="s">
        <v>579</v>
      </c>
      <c r="M11" s="28" t="s">
        <v>569</v>
      </c>
      <c r="N11" s="28"/>
      <c r="U11" s="199"/>
    </row>
    <row r="12" spans="1:21" ht="18" customHeight="1">
      <c r="A12" s="22">
        <v>10</v>
      </c>
      <c r="B12" s="23" t="s">
        <v>324</v>
      </c>
      <c r="C12" s="22" t="s">
        <v>325</v>
      </c>
      <c r="D12" s="22" t="s">
        <v>948</v>
      </c>
      <c r="E12" s="22" t="s">
        <v>2915</v>
      </c>
      <c r="G12" s="203" t="s">
        <v>1004</v>
      </c>
      <c r="H12" s="57" t="s">
        <v>108</v>
      </c>
      <c r="I12" s="42">
        <v>25091457</v>
      </c>
      <c r="J12" s="57"/>
      <c r="K12" s="57"/>
      <c r="U12" s="199"/>
    </row>
    <row r="13" spans="1:21" ht="18" customHeight="1">
      <c r="A13" s="22">
        <v>13</v>
      </c>
      <c r="B13" s="23" t="s">
        <v>326</v>
      </c>
      <c r="C13" s="22" t="s">
        <v>327</v>
      </c>
      <c r="D13" s="22" t="s">
        <v>948</v>
      </c>
      <c r="E13" s="22" t="s">
        <v>2921</v>
      </c>
      <c r="G13" s="204" t="s">
        <v>1005</v>
      </c>
      <c r="H13" s="55" t="s">
        <v>108</v>
      </c>
      <c r="I13" s="209">
        <v>25091457</v>
      </c>
      <c r="J13" s="56"/>
      <c r="K13" s="57"/>
      <c r="U13" s="199"/>
    </row>
    <row r="14" spans="1:21" ht="18" customHeight="1">
      <c r="A14" s="22">
        <v>14</v>
      </c>
      <c r="B14" s="23" t="s">
        <v>328</v>
      </c>
      <c r="C14" s="22" t="s">
        <v>329</v>
      </c>
      <c r="D14" s="22" t="s">
        <v>948</v>
      </c>
      <c r="E14" s="22" t="s">
        <v>2915</v>
      </c>
      <c r="G14" s="204" t="s">
        <v>1006</v>
      </c>
      <c r="H14" s="55" t="s">
        <v>108</v>
      </c>
      <c r="I14" s="209">
        <v>25091457</v>
      </c>
      <c r="J14" s="56"/>
      <c r="K14" s="57"/>
      <c r="U14" s="199"/>
    </row>
    <row r="15" spans="1:21" ht="18" customHeight="1">
      <c r="A15" s="22">
        <v>17</v>
      </c>
      <c r="B15" s="23" t="s">
        <v>330</v>
      </c>
      <c r="C15" s="22" t="s">
        <v>331</v>
      </c>
      <c r="D15" s="22" t="s">
        <v>948</v>
      </c>
      <c r="E15" s="22" t="s">
        <v>2917</v>
      </c>
      <c r="G15" s="203" t="s">
        <v>1007</v>
      </c>
      <c r="H15" s="57" t="s">
        <v>108</v>
      </c>
      <c r="I15" s="42">
        <v>25091457</v>
      </c>
      <c r="J15" s="57"/>
      <c r="K15" s="57"/>
      <c r="U15" s="199"/>
    </row>
    <row r="16" spans="1:21" ht="18" customHeight="1">
      <c r="A16" s="22">
        <v>18</v>
      </c>
      <c r="B16" s="23" t="s">
        <v>332</v>
      </c>
      <c r="C16" s="22" t="s">
        <v>333</v>
      </c>
      <c r="D16" s="22" t="s">
        <v>948</v>
      </c>
      <c r="E16" s="22" t="s">
        <v>2917</v>
      </c>
      <c r="G16" s="204" t="s">
        <v>1008</v>
      </c>
      <c r="H16" s="55" t="s">
        <v>108</v>
      </c>
      <c r="I16" s="209">
        <v>25091457</v>
      </c>
      <c r="J16" s="56"/>
      <c r="K16" s="57"/>
      <c r="U16" s="199"/>
    </row>
    <row r="17" spans="1:21" ht="18" customHeight="1">
      <c r="A17" s="22">
        <v>19</v>
      </c>
      <c r="B17" s="23" t="s">
        <v>334</v>
      </c>
      <c r="C17" s="22" t="s">
        <v>335</v>
      </c>
      <c r="D17" s="22" t="s">
        <v>948</v>
      </c>
      <c r="E17" s="22" t="s">
        <v>2921</v>
      </c>
      <c r="G17" s="204" t="s">
        <v>1009</v>
      </c>
      <c r="H17" s="55" t="s">
        <v>108</v>
      </c>
      <c r="I17" s="209">
        <v>25091457</v>
      </c>
      <c r="J17" s="56"/>
      <c r="K17" s="57"/>
      <c r="U17" s="199"/>
    </row>
    <row r="18" spans="1:21" ht="18" customHeight="1">
      <c r="A18" s="22">
        <v>22</v>
      </c>
      <c r="B18" s="23" t="s">
        <v>336</v>
      </c>
      <c r="C18" s="22" t="s">
        <v>337</v>
      </c>
      <c r="D18" s="22" t="s">
        <v>948</v>
      </c>
      <c r="E18" s="22" t="s">
        <v>2915</v>
      </c>
      <c r="G18" s="203" t="s">
        <v>1010</v>
      </c>
      <c r="H18" s="57" t="s">
        <v>108</v>
      </c>
      <c r="I18" s="42">
        <v>25091457</v>
      </c>
      <c r="J18" s="57"/>
      <c r="K18" s="57"/>
      <c r="U18" s="199"/>
    </row>
    <row r="19" spans="1:21" ht="18" customHeight="1">
      <c r="A19" s="22">
        <v>25</v>
      </c>
      <c r="B19" s="23" t="s">
        <v>339</v>
      </c>
      <c r="C19" s="22" t="s">
        <v>340</v>
      </c>
      <c r="D19" s="22" t="s">
        <v>948</v>
      </c>
      <c r="E19" s="22" t="s">
        <v>2915</v>
      </c>
      <c r="G19" s="204" t="s">
        <v>1011</v>
      </c>
      <c r="H19" s="55" t="s">
        <v>108</v>
      </c>
      <c r="I19" s="209">
        <v>25091457</v>
      </c>
      <c r="J19" s="56"/>
      <c r="K19" s="57"/>
      <c r="U19" s="199"/>
    </row>
    <row r="20" spans="1:21" ht="18" customHeight="1">
      <c r="A20" s="22">
        <v>27</v>
      </c>
      <c r="B20" s="23" t="s">
        <v>341</v>
      </c>
      <c r="C20" s="22" t="s">
        <v>342</v>
      </c>
      <c r="D20" s="22" t="s">
        <v>948</v>
      </c>
      <c r="E20" s="22" t="s">
        <v>2919</v>
      </c>
      <c r="G20" s="204" t="s">
        <v>1012</v>
      </c>
      <c r="H20" s="55" t="s">
        <v>108</v>
      </c>
      <c r="I20" s="209">
        <v>25091457</v>
      </c>
      <c r="J20" s="56"/>
      <c r="K20" s="57"/>
      <c r="U20" s="199"/>
    </row>
    <row r="21" spans="1:21" ht="18" customHeight="1">
      <c r="A21" s="22">
        <v>28</v>
      </c>
      <c r="B21" s="23" t="s">
        <v>343</v>
      </c>
      <c r="C21" s="22" t="s">
        <v>344</v>
      </c>
      <c r="D21" s="22" t="s">
        <v>948</v>
      </c>
      <c r="E21" s="22" t="s">
        <v>2919</v>
      </c>
      <c r="G21" s="203" t="s">
        <v>1013</v>
      </c>
      <c r="H21" s="57" t="s">
        <v>108</v>
      </c>
      <c r="I21" s="42">
        <v>25091457</v>
      </c>
      <c r="J21" s="57"/>
      <c r="K21" s="57"/>
      <c r="U21" s="199"/>
    </row>
    <row r="22" spans="1:21" ht="18" customHeight="1">
      <c r="A22" s="22">
        <v>29</v>
      </c>
      <c r="B22" s="23" t="s">
        <v>345</v>
      </c>
      <c r="C22" s="22" t="s">
        <v>346</v>
      </c>
      <c r="D22" s="22" t="s">
        <v>948</v>
      </c>
      <c r="E22" s="22" t="s">
        <v>2915</v>
      </c>
      <c r="G22" s="204" t="s">
        <v>1014</v>
      </c>
      <c r="H22" s="55" t="s">
        <v>108</v>
      </c>
      <c r="I22" s="209">
        <v>25091457</v>
      </c>
      <c r="J22" s="56"/>
      <c r="K22" s="57"/>
      <c r="U22" s="199"/>
    </row>
    <row r="23" spans="1:21" ht="18" customHeight="1">
      <c r="A23" s="22">
        <v>30</v>
      </c>
      <c r="B23" s="23" t="s">
        <v>347</v>
      </c>
      <c r="C23" s="22" t="s">
        <v>348</v>
      </c>
      <c r="D23" s="22" t="s">
        <v>948</v>
      </c>
      <c r="E23" s="22" t="s">
        <v>2917</v>
      </c>
      <c r="G23" s="204" t="s">
        <v>1015</v>
      </c>
      <c r="H23" s="55" t="s">
        <v>108</v>
      </c>
      <c r="I23" s="209">
        <v>25091457</v>
      </c>
      <c r="J23" s="56"/>
      <c r="K23" s="57"/>
      <c r="U23" s="199"/>
    </row>
    <row r="24" spans="1:21" ht="18" customHeight="1">
      <c r="A24" s="22">
        <v>31</v>
      </c>
      <c r="B24" s="23" t="s">
        <v>349</v>
      </c>
      <c r="C24" s="22" t="s">
        <v>350</v>
      </c>
      <c r="D24" s="22" t="s">
        <v>948</v>
      </c>
      <c r="E24" s="22" t="s">
        <v>2919</v>
      </c>
      <c r="G24" s="204" t="s">
        <v>1016</v>
      </c>
      <c r="H24" s="55" t="s">
        <v>108</v>
      </c>
      <c r="I24" s="209">
        <v>25091457</v>
      </c>
      <c r="J24" s="56"/>
      <c r="K24" s="57"/>
      <c r="U24" s="199"/>
    </row>
    <row r="25" spans="1:21" ht="18" customHeight="1">
      <c r="A25" s="22">
        <v>33</v>
      </c>
      <c r="B25" s="23" t="s">
        <v>351</v>
      </c>
      <c r="C25" s="22" t="s">
        <v>352</v>
      </c>
      <c r="D25" s="22" t="s">
        <v>948</v>
      </c>
      <c r="E25" s="22" t="s">
        <v>2915</v>
      </c>
      <c r="G25" s="204" t="s">
        <v>1017</v>
      </c>
      <c r="H25" s="55" t="s">
        <v>24</v>
      </c>
      <c r="I25" s="209">
        <v>16573539</v>
      </c>
      <c r="J25" s="56"/>
      <c r="K25" s="57"/>
      <c r="U25" s="199"/>
    </row>
    <row r="26" spans="1:21" ht="18" customHeight="1">
      <c r="A26" s="22">
        <v>34</v>
      </c>
      <c r="B26" s="23" t="s">
        <v>353</v>
      </c>
      <c r="C26" s="22" t="s">
        <v>354</v>
      </c>
      <c r="D26" s="22" t="s">
        <v>948</v>
      </c>
      <c r="E26" s="22" t="s">
        <v>2917</v>
      </c>
      <c r="G26" s="204" t="s">
        <v>1018</v>
      </c>
      <c r="H26" s="55" t="s">
        <v>24</v>
      </c>
      <c r="I26" s="209">
        <v>16573539</v>
      </c>
      <c r="J26" s="56"/>
      <c r="K26" s="57"/>
      <c r="U26" s="199"/>
    </row>
    <row r="27" spans="1:21" ht="18" customHeight="1">
      <c r="A27" s="22">
        <v>35</v>
      </c>
      <c r="B27" s="23" t="s">
        <v>355</v>
      </c>
      <c r="C27" s="22" t="s">
        <v>356</v>
      </c>
      <c r="D27" s="22" t="s">
        <v>948</v>
      </c>
      <c r="E27" s="22" t="s">
        <v>2919</v>
      </c>
      <c r="G27" s="204" t="s">
        <v>1019</v>
      </c>
      <c r="H27" s="55" t="s">
        <v>24</v>
      </c>
      <c r="I27" s="209">
        <v>16573539</v>
      </c>
      <c r="J27" s="56"/>
      <c r="K27" s="57"/>
      <c r="U27" s="199"/>
    </row>
    <row r="28" spans="1:21" ht="18" customHeight="1">
      <c r="A28" s="22">
        <v>36</v>
      </c>
      <c r="B28" s="23" t="s">
        <v>357</v>
      </c>
      <c r="C28" s="22" t="s">
        <v>358</v>
      </c>
      <c r="D28" s="22" t="s">
        <v>948</v>
      </c>
      <c r="E28" s="22" t="s">
        <v>2917</v>
      </c>
      <c r="G28" s="204" t="s">
        <v>1020</v>
      </c>
      <c r="H28" s="55" t="s">
        <v>24</v>
      </c>
      <c r="I28" s="209">
        <v>16573539</v>
      </c>
      <c r="J28" s="56"/>
      <c r="K28" s="57"/>
      <c r="U28" s="199"/>
    </row>
    <row r="29" spans="1:21" ht="18" customHeight="1">
      <c r="A29" s="22">
        <v>37</v>
      </c>
      <c r="B29" s="23" t="s">
        <v>359</v>
      </c>
      <c r="C29" s="22" t="s">
        <v>360</v>
      </c>
      <c r="D29" s="22" t="s">
        <v>948</v>
      </c>
      <c r="E29" s="22" t="s">
        <v>2915</v>
      </c>
      <c r="G29" s="204" t="s">
        <v>1021</v>
      </c>
      <c r="H29" s="55" t="s">
        <v>24</v>
      </c>
      <c r="I29" s="209">
        <v>16573539</v>
      </c>
      <c r="J29" s="56"/>
      <c r="K29" s="57"/>
      <c r="U29" s="199"/>
    </row>
    <row r="30" spans="1:21" ht="18" customHeight="1">
      <c r="A30" s="22">
        <v>38</v>
      </c>
      <c r="B30" s="23" t="s">
        <v>361</v>
      </c>
      <c r="C30" s="22" t="s">
        <v>362</v>
      </c>
      <c r="D30" s="22" t="s">
        <v>948</v>
      </c>
      <c r="E30" s="22" t="s">
        <v>2919</v>
      </c>
      <c r="G30" s="204" t="s">
        <v>1022</v>
      </c>
      <c r="H30" s="55" t="s">
        <v>24</v>
      </c>
      <c r="I30" s="209">
        <v>16573539</v>
      </c>
      <c r="J30" s="56"/>
      <c r="K30" s="57"/>
      <c r="U30" s="199"/>
    </row>
    <row r="31" spans="1:21" ht="18" customHeight="1">
      <c r="A31" s="22">
        <v>40</v>
      </c>
      <c r="B31" s="23" t="s">
        <v>363</v>
      </c>
      <c r="C31" s="22" t="s">
        <v>364</v>
      </c>
      <c r="D31" s="22" t="s">
        <v>948</v>
      </c>
      <c r="E31" s="22" t="s">
        <v>2918</v>
      </c>
      <c r="G31" s="204" t="s">
        <v>1023</v>
      </c>
      <c r="H31" s="55" t="s">
        <v>24</v>
      </c>
      <c r="I31" s="209">
        <v>16573539</v>
      </c>
      <c r="J31" s="56"/>
      <c r="K31" s="57"/>
      <c r="U31" s="199"/>
    </row>
    <row r="32" spans="1:21" ht="18" customHeight="1">
      <c r="A32" s="22">
        <v>41</v>
      </c>
      <c r="B32" s="23" t="s">
        <v>365</v>
      </c>
      <c r="C32" s="22" t="s">
        <v>366</v>
      </c>
      <c r="D32" s="22" t="s">
        <v>948</v>
      </c>
      <c r="E32" s="22" t="s">
        <v>2915</v>
      </c>
      <c r="G32" s="204" t="s">
        <v>1024</v>
      </c>
      <c r="H32" s="55" t="s">
        <v>81</v>
      </c>
      <c r="I32" s="209">
        <v>78658375</v>
      </c>
      <c r="J32" s="56"/>
      <c r="K32" s="57"/>
      <c r="U32" s="199"/>
    </row>
    <row r="33" spans="1:21" ht="18" customHeight="1">
      <c r="A33" s="22">
        <v>43</v>
      </c>
      <c r="B33" s="23" t="s">
        <v>367</v>
      </c>
      <c r="C33" s="22" t="s">
        <v>368</v>
      </c>
      <c r="D33" s="22" t="s">
        <v>948</v>
      </c>
      <c r="E33" s="22" t="s">
        <v>2921</v>
      </c>
      <c r="G33" s="204" t="s">
        <v>1025</v>
      </c>
      <c r="H33" s="55" t="s">
        <v>81</v>
      </c>
      <c r="I33" s="209">
        <v>78658375</v>
      </c>
      <c r="J33" s="56"/>
      <c r="K33" s="57"/>
      <c r="U33" s="199"/>
    </row>
    <row r="34" spans="1:21" ht="18" customHeight="1">
      <c r="A34" s="22">
        <v>46</v>
      </c>
      <c r="B34" s="23" t="s">
        <v>369</v>
      </c>
      <c r="C34" s="22" t="s">
        <v>370</v>
      </c>
      <c r="D34" s="22" t="s">
        <v>948</v>
      </c>
      <c r="E34" s="22" t="s">
        <v>2921</v>
      </c>
      <c r="G34" s="204" t="s">
        <v>1026</v>
      </c>
      <c r="H34" s="55" t="s">
        <v>81</v>
      </c>
      <c r="I34" s="209">
        <v>78658375</v>
      </c>
      <c r="J34" s="56"/>
      <c r="K34" s="57"/>
      <c r="U34" s="199"/>
    </row>
    <row r="35" spans="1:21" ht="18" customHeight="1">
      <c r="A35" s="22">
        <v>47</v>
      </c>
      <c r="B35" s="23" t="s">
        <v>371</v>
      </c>
      <c r="C35" s="22" t="s">
        <v>372</v>
      </c>
      <c r="D35" s="22" t="s">
        <v>948</v>
      </c>
      <c r="E35" s="22" t="s">
        <v>2921</v>
      </c>
      <c r="G35" s="204" t="s">
        <v>1027</v>
      </c>
      <c r="H35" s="55" t="s">
        <v>81</v>
      </c>
      <c r="I35" s="209">
        <v>78658375</v>
      </c>
      <c r="J35" s="56"/>
      <c r="K35" s="57"/>
      <c r="U35" s="199"/>
    </row>
    <row r="36" spans="1:21" ht="18" customHeight="1">
      <c r="A36" s="22">
        <v>48</v>
      </c>
      <c r="B36" s="23" t="s">
        <v>373</v>
      </c>
      <c r="C36" s="22" t="s">
        <v>374</v>
      </c>
      <c r="D36" s="22" t="s">
        <v>948</v>
      </c>
      <c r="E36" s="22" t="s">
        <v>2918</v>
      </c>
      <c r="G36" s="204" t="s">
        <v>1028</v>
      </c>
      <c r="H36" s="55" t="s">
        <v>81</v>
      </c>
      <c r="I36" s="209">
        <v>78658375</v>
      </c>
      <c r="J36" s="56"/>
      <c r="K36" s="57"/>
      <c r="U36" s="199"/>
    </row>
    <row r="37" spans="1:21" ht="18" customHeight="1">
      <c r="A37" s="22">
        <v>49</v>
      </c>
      <c r="B37" s="23" t="s">
        <v>375</v>
      </c>
      <c r="C37" s="22" t="s">
        <v>376</v>
      </c>
      <c r="D37" s="22" t="s">
        <v>948</v>
      </c>
      <c r="E37" s="22" t="s">
        <v>2921</v>
      </c>
      <c r="G37" s="204" t="s">
        <v>1029</v>
      </c>
      <c r="H37" s="55" t="s">
        <v>81</v>
      </c>
      <c r="I37" s="209">
        <v>78658375</v>
      </c>
      <c r="J37" s="56"/>
      <c r="K37" s="57"/>
      <c r="U37" s="199"/>
    </row>
    <row r="38" spans="1:21" ht="18" customHeight="1">
      <c r="A38" s="22">
        <v>50</v>
      </c>
      <c r="B38" s="23" t="s">
        <v>377</v>
      </c>
      <c r="C38" s="22" t="s">
        <v>378</v>
      </c>
      <c r="D38" s="22" t="s">
        <v>948</v>
      </c>
      <c r="E38" s="22" t="s">
        <v>2921</v>
      </c>
      <c r="G38" s="204" t="s">
        <v>1030</v>
      </c>
      <c r="H38" s="55" t="s">
        <v>81</v>
      </c>
      <c r="I38" s="209">
        <v>78658375</v>
      </c>
      <c r="J38" s="56"/>
      <c r="K38" s="57"/>
      <c r="U38" s="199"/>
    </row>
    <row r="39" spans="1:21" ht="18" customHeight="1">
      <c r="A39" s="22">
        <v>51</v>
      </c>
      <c r="B39" s="23" t="s">
        <v>379</v>
      </c>
      <c r="C39" s="22" t="s">
        <v>380</v>
      </c>
      <c r="D39" s="22" t="s">
        <v>948</v>
      </c>
      <c r="E39" s="22" t="s">
        <v>2915</v>
      </c>
      <c r="G39" s="204" t="s">
        <v>1031</v>
      </c>
      <c r="H39" s="55" t="s">
        <v>109</v>
      </c>
      <c r="I39" s="209">
        <v>86636121</v>
      </c>
      <c r="J39" s="56"/>
      <c r="K39" s="57"/>
      <c r="U39" s="199"/>
    </row>
    <row r="40" spans="1:21" ht="18" customHeight="1">
      <c r="A40" s="22">
        <v>52</v>
      </c>
      <c r="B40" s="23" t="s">
        <v>381</v>
      </c>
      <c r="C40" s="22" t="s">
        <v>382</v>
      </c>
      <c r="D40" s="22" t="s">
        <v>948</v>
      </c>
      <c r="E40" s="22" t="s">
        <v>2921</v>
      </c>
      <c r="G40" s="204" t="s">
        <v>1032</v>
      </c>
      <c r="H40" s="55" t="s">
        <v>109</v>
      </c>
      <c r="I40" s="209">
        <v>86636121</v>
      </c>
      <c r="J40" s="56"/>
      <c r="K40" s="57"/>
      <c r="U40" s="199"/>
    </row>
    <row r="41" spans="1:21" ht="18" customHeight="1">
      <c r="A41" s="22">
        <v>53</v>
      </c>
      <c r="B41" s="23" t="s">
        <v>383</v>
      </c>
      <c r="C41" s="22" t="s">
        <v>384</v>
      </c>
      <c r="D41" s="22" t="s">
        <v>948</v>
      </c>
      <c r="E41" s="22" t="s">
        <v>2921</v>
      </c>
      <c r="G41" s="204" t="s">
        <v>1033</v>
      </c>
      <c r="H41" s="55" t="s">
        <v>109</v>
      </c>
      <c r="I41" s="209">
        <v>86636121</v>
      </c>
      <c r="J41" s="56"/>
      <c r="K41" s="57"/>
      <c r="U41" s="199"/>
    </row>
    <row r="42" spans="1:21" ht="18" customHeight="1">
      <c r="A42" s="22">
        <v>555</v>
      </c>
      <c r="B42" s="23" t="s">
        <v>26</v>
      </c>
      <c r="C42" s="22" t="s">
        <v>385</v>
      </c>
      <c r="D42" s="22" t="s">
        <v>948</v>
      </c>
      <c r="E42" s="22" t="s">
        <v>2921</v>
      </c>
      <c r="G42" s="204" t="s">
        <v>1034</v>
      </c>
      <c r="H42" s="55" t="s">
        <v>109</v>
      </c>
      <c r="I42" s="209">
        <v>86636121</v>
      </c>
      <c r="J42" s="56"/>
      <c r="K42" s="57"/>
      <c r="U42" s="199"/>
    </row>
    <row r="43" spans="1:21" ht="18" customHeight="1">
      <c r="A43" s="22">
        <v>557</v>
      </c>
      <c r="B43" s="23" t="s">
        <v>27</v>
      </c>
      <c r="C43" s="22" t="s">
        <v>386</v>
      </c>
      <c r="D43" s="22" t="s">
        <v>948</v>
      </c>
      <c r="E43" s="22" t="s">
        <v>2921</v>
      </c>
      <c r="G43" s="204" t="s">
        <v>1035</v>
      </c>
      <c r="H43" s="55" t="s">
        <v>109</v>
      </c>
      <c r="I43" s="209">
        <v>86636121</v>
      </c>
      <c r="J43" s="56"/>
      <c r="K43" s="57"/>
      <c r="U43" s="199"/>
    </row>
    <row r="44" spans="1:21" ht="18" customHeight="1">
      <c r="A44" s="22">
        <v>58</v>
      </c>
      <c r="B44" s="23" t="s">
        <v>387</v>
      </c>
      <c r="C44" s="22" t="s">
        <v>388</v>
      </c>
      <c r="D44" s="22" t="s">
        <v>948</v>
      </c>
      <c r="E44" s="22" t="s">
        <v>2918</v>
      </c>
      <c r="G44" s="204" t="s">
        <v>1036</v>
      </c>
      <c r="H44" s="55" t="s">
        <v>109</v>
      </c>
      <c r="I44" s="209">
        <v>86636121</v>
      </c>
      <c r="J44" s="56"/>
      <c r="K44" s="57"/>
      <c r="U44" s="199"/>
    </row>
    <row r="45" spans="1:21" ht="18" customHeight="1">
      <c r="A45" s="22">
        <v>59</v>
      </c>
      <c r="B45" s="23" t="s">
        <v>389</v>
      </c>
      <c r="C45" s="22" t="s">
        <v>390</v>
      </c>
      <c r="D45" s="22" t="s">
        <v>948</v>
      </c>
      <c r="E45" s="22" t="s">
        <v>2915</v>
      </c>
      <c r="G45" s="204" t="s">
        <v>1037</v>
      </c>
      <c r="H45" s="55" t="s">
        <v>25</v>
      </c>
      <c r="I45" s="209">
        <v>23479784</v>
      </c>
      <c r="J45" s="56"/>
      <c r="K45" s="57"/>
      <c r="U45" s="199"/>
    </row>
    <row r="46" spans="1:21" ht="18" customHeight="1">
      <c r="A46" s="22">
        <v>60</v>
      </c>
      <c r="B46" s="23" t="s">
        <v>391</v>
      </c>
      <c r="C46" s="22" t="s">
        <v>392</v>
      </c>
      <c r="D46" s="22" t="s">
        <v>948</v>
      </c>
      <c r="E46" s="22" t="s">
        <v>2921</v>
      </c>
      <c r="G46" s="203" t="s">
        <v>1038</v>
      </c>
      <c r="H46" s="57" t="s">
        <v>25</v>
      </c>
      <c r="I46" s="42">
        <v>23479784</v>
      </c>
      <c r="J46" s="57"/>
      <c r="K46" s="57"/>
      <c r="U46" s="199"/>
    </row>
    <row r="47" spans="1:21" ht="18" customHeight="1">
      <c r="A47" s="22">
        <v>61</v>
      </c>
      <c r="B47" s="23" t="s">
        <v>393</v>
      </c>
      <c r="C47" s="22" t="s">
        <v>394</v>
      </c>
      <c r="D47" s="22" t="s">
        <v>948</v>
      </c>
      <c r="E47" s="22" t="s">
        <v>2918</v>
      </c>
      <c r="G47" s="203" t="s">
        <v>1039</v>
      </c>
      <c r="H47" s="57" t="s">
        <v>25</v>
      </c>
      <c r="I47" s="42">
        <v>23479784</v>
      </c>
      <c r="J47" s="57"/>
      <c r="K47" s="57"/>
      <c r="U47" s="199"/>
    </row>
    <row r="48" spans="1:21" ht="18" customHeight="1">
      <c r="A48" s="22">
        <v>63</v>
      </c>
      <c r="B48" s="23" t="s">
        <v>395</v>
      </c>
      <c r="C48" s="22" t="s">
        <v>396</v>
      </c>
      <c r="D48" s="22" t="s">
        <v>948</v>
      </c>
      <c r="E48" s="22" t="s">
        <v>2915</v>
      </c>
      <c r="G48" s="204" t="s">
        <v>1040</v>
      </c>
      <c r="H48" s="55" t="s">
        <v>25</v>
      </c>
      <c r="I48" s="209">
        <v>23479784</v>
      </c>
      <c r="J48" s="56"/>
      <c r="K48" s="57"/>
      <c r="U48" s="199"/>
    </row>
    <row r="49" spans="1:21" ht="18" customHeight="1">
      <c r="A49" s="22">
        <v>64</v>
      </c>
      <c r="B49" s="23" t="s">
        <v>397</v>
      </c>
      <c r="C49" s="22" t="s">
        <v>398</v>
      </c>
      <c r="D49" s="22" t="s">
        <v>948</v>
      </c>
      <c r="E49" s="22" t="s">
        <v>2919</v>
      </c>
      <c r="G49" s="203" t="s">
        <v>1041</v>
      </c>
      <c r="H49" s="57" t="s">
        <v>25</v>
      </c>
      <c r="I49" s="42">
        <v>23479784</v>
      </c>
      <c r="J49" s="57"/>
      <c r="K49" s="57"/>
      <c r="U49" s="199"/>
    </row>
    <row r="50" spans="1:21" ht="18" customHeight="1">
      <c r="A50" s="22">
        <v>65</v>
      </c>
      <c r="B50" s="23" t="s">
        <v>399</v>
      </c>
      <c r="C50" s="22" t="s">
        <v>400</v>
      </c>
      <c r="D50" s="22" t="s">
        <v>948</v>
      </c>
      <c r="E50" s="22" t="s">
        <v>2917</v>
      </c>
      <c r="G50" s="203" t="s">
        <v>1042</v>
      </c>
      <c r="H50" s="57" t="s">
        <v>25</v>
      </c>
      <c r="I50" s="42">
        <v>23479784</v>
      </c>
      <c r="J50" s="57"/>
      <c r="K50" s="57"/>
      <c r="U50" s="199"/>
    </row>
    <row r="51" spans="1:21" ht="18" customHeight="1">
      <c r="A51" s="22">
        <v>66</v>
      </c>
      <c r="B51" s="23" t="s">
        <v>401</v>
      </c>
      <c r="C51" s="22" t="s">
        <v>402</v>
      </c>
      <c r="D51" s="22" t="s">
        <v>948</v>
      </c>
      <c r="E51" s="22" t="s">
        <v>2920</v>
      </c>
      <c r="G51" s="204" t="s">
        <v>1043</v>
      </c>
      <c r="H51" s="55" t="s">
        <v>25</v>
      </c>
      <c r="I51" s="209">
        <v>23479784</v>
      </c>
      <c r="J51" s="56"/>
      <c r="K51" s="57"/>
      <c r="U51" s="199"/>
    </row>
    <row r="52" spans="1:21" ht="18" customHeight="1">
      <c r="A52" s="22">
        <v>67</v>
      </c>
      <c r="B52" s="23" t="s">
        <v>403</v>
      </c>
      <c r="C52" s="22" t="s">
        <v>404</v>
      </c>
      <c r="D52" s="22" t="s">
        <v>948</v>
      </c>
      <c r="E52" s="22" t="s">
        <v>2918</v>
      </c>
      <c r="G52" s="204" t="s">
        <v>1044</v>
      </c>
      <c r="H52" s="55" t="s">
        <v>25</v>
      </c>
      <c r="I52" s="209">
        <v>23479784</v>
      </c>
      <c r="J52" s="56"/>
      <c r="K52" s="57"/>
      <c r="U52" s="199"/>
    </row>
    <row r="53" spans="1:21" ht="18" customHeight="1">
      <c r="A53" s="22">
        <v>70</v>
      </c>
      <c r="B53" s="23" t="s">
        <v>405</v>
      </c>
      <c r="C53" s="22" t="s">
        <v>406</v>
      </c>
      <c r="D53" s="22" t="s">
        <v>948</v>
      </c>
      <c r="E53" s="22" t="s">
        <v>2918</v>
      </c>
      <c r="G53" s="204" t="s">
        <v>1045</v>
      </c>
      <c r="H53" s="55" t="s">
        <v>25</v>
      </c>
      <c r="I53" s="209">
        <v>23479784</v>
      </c>
      <c r="J53" s="56"/>
      <c r="K53" s="57"/>
      <c r="U53" s="199"/>
    </row>
    <row r="54" spans="1:21" ht="18" customHeight="1">
      <c r="A54" s="22">
        <v>71</v>
      </c>
      <c r="B54" s="23" t="s">
        <v>407</v>
      </c>
      <c r="C54" s="22" t="s">
        <v>408</v>
      </c>
      <c r="D54" s="22" t="s">
        <v>948</v>
      </c>
      <c r="E54" s="22" t="s">
        <v>2915</v>
      </c>
      <c r="G54" s="204" t="s">
        <v>1046</v>
      </c>
      <c r="H54" s="55" t="s">
        <v>25</v>
      </c>
      <c r="I54" s="209">
        <v>23479784</v>
      </c>
      <c r="J54" s="56"/>
      <c r="K54" s="57"/>
      <c r="U54" s="199"/>
    </row>
    <row r="55" spans="1:21" ht="18" customHeight="1">
      <c r="A55" s="22">
        <v>72</v>
      </c>
      <c r="B55" s="23" t="s">
        <v>409</v>
      </c>
      <c r="C55" s="22" t="s">
        <v>410</v>
      </c>
      <c r="D55" s="22" t="s">
        <v>948</v>
      </c>
      <c r="E55" s="22" t="s">
        <v>2915</v>
      </c>
      <c r="G55" s="203" t="s">
        <v>1047</v>
      </c>
      <c r="H55" s="57" t="s">
        <v>25</v>
      </c>
      <c r="I55" s="42">
        <v>23479784</v>
      </c>
      <c r="J55" s="57"/>
      <c r="K55" s="57"/>
      <c r="U55" s="199"/>
    </row>
    <row r="56" spans="1:21" ht="18" customHeight="1">
      <c r="A56" s="22">
        <v>73</v>
      </c>
      <c r="B56" s="23" t="s">
        <v>411</v>
      </c>
      <c r="C56" s="22" t="s">
        <v>412</v>
      </c>
      <c r="D56" s="22" t="s">
        <v>948</v>
      </c>
      <c r="E56" s="22" t="s">
        <v>2919</v>
      </c>
      <c r="G56" s="203" t="s">
        <v>1048</v>
      </c>
      <c r="H56" s="57" t="s">
        <v>25</v>
      </c>
      <c r="I56" s="42">
        <v>23479784</v>
      </c>
      <c r="J56" s="57"/>
      <c r="K56" s="57"/>
      <c r="U56" s="199"/>
    </row>
    <row r="57" spans="1:21" ht="18" customHeight="1">
      <c r="A57" s="22">
        <v>74</v>
      </c>
      <c r="B57" s="23" t="s">
        <v>87</v>
      </c>
      <c r="C57" s="22" t="s">
        <v>413</v>
      </c>
      <c r="D57" s="22" t="s">
        <v>948</v>
      </c>
      <c r="E57" s="22" t="s">
        <v>2915</v>
      </c>
      <c r="G57" s="204" t="s">
        <v>1049</v>
      </c>
      <c r="H57" s="55" t="s">
        <v>25</v>
      </c>
      <c r="I57" s="209">
        <v>23479784</v>
      </c>
      <c r="J57" s="56"/>
      <c r="K57" s="57"/>
      <c r="U57" s="199"/>
    </row>
    <row r="58" spans="1:21" ht="18" customHeight="1">
      <c r="A58" s="22">
        <v>75</v>
      </c>
      <c r="B58" s="23" t="s">
        <v>414</v>
      </c>
      <c r="C58" s="22" t="s">
        <v>415</v>
      </c>
      <c r="D58" s="22" t="s">
        <v>948</v>
      </c>
      <c r="E58" s="22" t="s">
        <v>2917</v>
      </c>
      <c r="G58" s="203" t="s">
        <v>1050</v>
      </c>
      <c r="H58" s="57" t="s">
        <v>25</v>
      </c>
      <c r="I58" s="42">
        <v>23479784</v>
      </c>
      <c r="J58" s="57"/>
      <c r="K58" s="57"/>
      <c r="U58" s="199"/>
    </row>
    <row r="59" spans="1:21" ht="18" customHeight="1">
      <c r="A59" s="24">
        <v>76</v>
      </c>
      <c r="B59" s="23" t="s">
        <v>416</v>
      </c>
      <c r="C59" s="22" t="s">
        <v>338</v>
      </c>
      <c r="D59" s="22" t="s">
        <v>948</v>
      </c>
      <c r="E59" s="22" t="s">
        <v>2917</v>
      </c>
      <c r="G59" s="203" t="s">
        <v>1051</v>
      </c>
      <c r="H59" s="57" t="s">
        <v>25</v>
      </c>
      <c r="I59" s="42">
        <v>23479784</v>
      </c>
      <c r="J59" s="57"/>
      <c r="K59" s="57"/>
      <c r="U59" s="199"/>
    </row>
    <row r="60" spans="1:21" ht="18" customHeight="1">
      <c r="A60" s="24">
        <v>77</v>
      </c>
      <c r="B60" s="23" t="s">
        <v>417</v>
      </c>
      <c r="C60" s="22" t="s">
        <v>418</v>
      </c>
      <c r="D60" s="22" t="s">
        <v>948</v>
      </c>
      <c r="E60" s="22" t="s">
        <v>2915</v>
      </c>
      <c r="G60" s="204" t="s">
        <v>1052</v>
      </c>
      <c r="H60" s="55" t="s">
        <v>28</v>
      </c>
      <c r="I60" s="209">
        <v>23912009</v>
      </c>
      <c r="J60" s="56"/>
      <c r="K60" s="57"/>
      <c r="U60" s="199"/>
    </row>
    <row r="61" spans="1:21" ht="18" customHeight="1">
      <c r="A61" s="24">
        <v>78</v>
      </c>
      <c r="B61" s="23" t="s">
        <v>419</v>
      </c>
      <c r="C61" s="22" t="s">
        <v>420</v>
      </c>
      <c r="D61" s="22" t="s">
        <v>948</v>
      </c>
      <c r="E61" s="22" t="s">
        <v>2915</v>
      </c>
      <c r="G61" s="204" t="s">
        <v>1053</v>
      </c>
      <c r="H61" s="55" t="s">
        <v>28</v>
      </c>
      <c r="I61" s="211">
        <v>23912009</v>
      </c>
      <c r="J61" s="56"/>
      <c r="K61" s="57"/>
      <c r="U61" s="199"/>
    </row>
    <row r="62" spans="1:21" ht="18" customHeight="1">
      <c r="A62" s="24">
        <v>79</v>
      </c>
      <c r="B62" s="23" t="s">
        <v>421</v>
      </c>
      <c r="C62" s="22" t="s">
        <v>422</v>
      </c>
      <c r="D62" s="22" t="s">
        <v>948</v>
      </c>
      <c r="E62" s="22" t="s">
        <v>2919</v>
      </c>
      <c r="G62" s="204" t="s">
        <v>1054</v>
      </c>
      <c r="H62" s="55" t="s">
        <v>28</v>
      </c>
      <c r="I62" s="211">
        <v>23912009</v>
      </c>
      <c r="J62" s="56"/>
      <c r="K62" s="57"/>
      <c r="U62" s="199"/>
    </row>
    <row r="63" spans="1:21" ht="18" customHeight="1">
      <c r="A63" s="24">
        <v>80</v>
      </c>
      <c r="B63" s="23" t="s">
        <v>423</v>
      </c>
      <c r="C63" s="22" t="s">
        <v>424</v>
      </c>
      <c r="D63" s="22" t="s">
        <v>948</v>
      </c>
      <c r="E63" s="22" t="s">
        <v>2919</v>
      </c>
      <c r="G63" s="204" t="s">
        <v>1055</v>
      </c>
      <c r="H63" s="55" t="s">
        <v>28</v>
      </c>
      <c r="I63" s="211">
        <v>23912009</v>
      </c>
      <c r="J63" s="56"/>
      <c r="K63" s="57"/>
      <c r="U63" s="199"/>
    </row>
    <row r="64" spans="1:21" ht="18" customHeight="1">
      <c r="A64" s="25">
        <v>81</v>
      </c>
      <c r="B64" s="23" t="s">
        <v>425</v>
      </c>
      <c r="C64" s="22" t="s">
        <v>426</v>
      </c>
      <c r="D64" s="22" t="s">
        <v>948</v>
      </c>
      <c r="E64" s="22" t="s">
        <v>2915</v>
      </c>
      <c r="G64" s="204" t="s">
        <v>1056</v>
      </c>
      <c r="H64" s="55" t="s">
        <v>28</v>
      </c>
      <c r="I64" s="211">
        <v>23912009</v>
      </c>
      <c r="J64" s="56"/>
      <c r="K64" s="57"/>
      <c r="U64" s="199"/>
    </row>
    <row r="65" spans="1:21" ht="18" customHeight="1">
      <c r="A65" s="25">
        <v>83</v>
      </c>
      <c r="B65" s="23" t="s">
        <v>427</v>
      </c>
      <c r="C65" s="22" t="s">
        <v>428</v>
      </c>
      <c r="D65" s="22" t="s">
        <v>948</v>
      </c>
      <c r="E65" s="22" t="s">
        <v>2921</v>
      </c>
      <c r="G65" s="204" t="s">
        <v>1057</v>
      </c>
      <c r="H65" s="55" t="s">
        <v>28</v>
      </c>
      <c r="I65" s="211">
        <v>23912009</v>
      </c>
      <c r="J65" s="56"/>
      <c r="K65" s="57"/>
      <c r="U65" s="199"/>
    </row>
    <row r="66" spans="1:21" ht="18" customHeight="1">
      <c r="A66" s="25">
        <v>84</v>
      </c>
      <c r="B66" s="23" t="s">
        <v>429</v>
      </c>
      <c r="C66" s="22" t="s">
        <v>430</v>
      </c>
      <c r="D66" s="22" t="s">
        <v>948</v>
      </c>
      <c r="E66" s="22" t="s">
        <v>2920</v>
      </c>
      <c r="G66" s="204" t="s">
        <v>1058</v>
      </c>
      <c r="H66" s="55" t="s">
        <v>28</v>
      </c>
      <c r="I66" s="211">
        <v>23912009</v>
      </c>
      <c r="J66" s="56"/>
      <c r="K66" s="57"/>
      <c r="U66" s="199"/>
    </row>
    <row r="67" spans="1:21" ht="18" customHeight="1">
      <c r="A67" s="25">
        <v>85</v>
      </c>
      <c r="B67" s="23" t="s">
        <v>431</v>
      </c>
      <c r="C67" s="22" t="s">
        <v>432</v>
      </c>
      <c r="D67" s="22" t="s">
        <v>948</v>
      </c>
      <c r="E67" s="22" t="s">
        <v>2918</v>
      </c>
      <c r="G67" s="204" t="s">
        <v>1059</v>
      </c>
      <c r="H67" s="55" t="s">
        <v>29</v>
      </c>
      <c r="I67" s="211">
        <v>65403770</v>
      </c>
      <c r="J67" s="56"/>
      <c r="K67" s="57"/>
      <c r="U67" s="199"/>
    </row>
    <row r="68" spans="1:21" ht="18" customHeight="1">
      <c r="A68" s="25">
        <v>86</v>
      </c>
      <c r="B68" s="23" t="s">
        <v>433</v>
      </c>
      <c r="C68" s="22" t="s">
        <v>434</v>
      </c>
      <c r="D68" s="22" t="s">
        <v>948</v>
      </c>
      <c r="E68" s="22" t="s">
        <v>2919</v>
      </c>
      <c r="G68" s="204" t="s">
        <v>1060</v>
      </c>
      <c r="H68" s="55" t="s">
        <v>29</v>
      </c>
      <c r="I68" s="209">
        <v>65403770</v>
      </c>
      <c r="J68" s="56"/>
      <c r="K68" s="57"/>
      <c r="U68" s="199"/>
    </row>
    <row r="69" spans="1:21" ht="18" customHeight="1">
      <c r="A69" s="25">
        <v>87</v>
      </c>
      <c r="B69" s="23" t="s">
        <v>435</v>
      </c>
      <c r="C69" s="22" t="s">
        <v>436</v>
      </c>
      <c r="D69" s="22" t="s">
        <v>948</v>
      </c>
      <c r="E69" s="22" t="s">
        <v>2920</v>
      </c>
      <c r="G69" s="204" t="s">
        <v>1061</v>
      </c>
      <c r="H69" s="55" t="s">
        <v>29</v>
      </c>
      <c r="I69" s="209">
        <v>65403770</v>
      </c>
      <c r="J69" s="56"/>
      <c r="K69" s="57"/>
      <c r="U69" s="199"/>
    </row>
    <row r="70" spans="1:21" ht="18" customHeight="1">
      <c r="A70" s="25">
        <v>88</v>
      </c>
      <c r="B70" s="23" t="s">
        <v>437</v>
      </c>
      <c r="C70" s="22" t="s">
        <v>438</v>
      </c>
      <c r="D70" s="22" t="s">
        <v>948</v>
      </c>
      <c r="E70" s="22" t="s">
        <v>2917</v>
      </c>
      <c r="G70" s="204" t="s">
        <v>1062</v>
      </c>
      <c r="H70" s="55" t="s">
        <v>29</v>
      </c>
      <c r="I70" s="209">
        <v>65403770</v>
      </c>
      <c r="J70" s="56"/>
      <c r="K70" s="57"/>
      <c r="U70" s="199"/>
    </row>
    <row r="71" spans="1:21" ht="18" customHeight="1">
      <c r="A71" s="25">
        <v>89</v>
      </c>
      <c r="B71" s="23" t="s">
        <v>439</v>
      </c>
      <c r="C71" s="22" t="s">
        <v>440</v>
      </c>
      <c r="D71" s="22" t="s">
        <v>948</v>
      </c>
      <c r="E71" s="22" t="s">
        <v>2919</v>
      </c>
      <c r="G71" s="204" t="s">
        <v>1063</v>
      </c>
      <c r="H71" s="55" t="s">
        <v>29</v>
      </c>
      <c r="I71" s="209">
        <v>65403770</v>
      </c>
      <c r="J71" s="56"/>
      <c r="K71" s="57"/>
      <c r="U71" s="199"/>
    </row>
    <row r="72" spans="1:21" ht="18" customHeight="1">
      <c r="A72" s="25">
        <v>90</v>
      </c>
      <c r="B72" s="23" t="s">
        <v>441</v>
      </c>
      <c r="C72" s="22" t="s">
        <v>442</v>
      </c>
      <c r="D72" s="22" t="s">
        <v>948</v>
      </c>
      <c r="E72" s="22" t="s">
        <v>2915</v>
      </c>
      <c r="G72" s="204" t="s">
        <v>1064</v>
      </c>
      <c r="H72" s="55" t="s">
        <v>29</v>
      </c>
      <c r="I72" s="209">
        <v>65403770</v>
      </c>
      <c r="J72" s="56"/>
      <c r="K72" s="57"/>
      <c r="U72" s="199"/>
    </row>
    <row r="73" spans="1:21" ht="18" customHeight="1">
      <c r="A73" s="25">
        <v>91</v>
      </c>
      <c r="B73" s="23" t="s">
        <v>443</v>
      </c>
      <c r="C73" s="22" t="s">
        <v>444</v>
      </c>
      <c r="D73" s="22" t="s">
        <v>948</v>
      </c>
      <c r="E73" s="22" t="s">
        <v>2915</v>
      </c>
      <c r="G73" s="204" t="s">
        <v>1065</v>
      </c>
      <c r="H73" s="55" t="s">
        <v>29</v>
      </c>
      <c r="I73" s="209">
        <v>65403770</v>
      </c>
      <c r="J73" s="56"/>
      <c r="K73" s="57"/>
      <c r="U73" s="199"/>
    </row>
    <row r="74" spans="1:21" ht="18" customHeight="1">
      <c r="A74" s="25">
        <v>92</v>
      </c>
      <c r="B74" s="23" t="s">
        <v>445</v>
      </c>
      <c r="C74" s="22" t="s">
        <v>446</v>
      </c>
      <c r="D74" s="22" t="s">
        <v>948</v>
      </c>
      <c r="E74" s="22" t="s">
        <v>2917</v>
      </c>
      <c r="G74" s="204" t="s">
        <v>1066</v>
      </c>
      <c r="H74" s="55" t="s">
        <v>29</v>
      </c>
      <c r="I74" s="209">
        <v>65403770</v>
      </c>
      <c r="J74" s="56"/>
      <c r="K74" s="57"/>
      <c r="U74" s="199"/>
    </row>
    <row r="75" spans="1:21" ht="18" customHeight="1">
      <c r="A75" s="25">
        <v>93</v>
      </c>
      <c r="B75" s="23" t="s">
        <v>447</v>
      </c>
      <c r="C75" s="22" t="s">
        <v>448</v>
      </c>
      <c r="D75" s="22" t="s">
        <v>948</v>
      </c>
      <c r="E75" s="22" t="s">
        <v>2919</v>
      </c>
      <c r="G75" s="204" t="s">
        <v>1067</v>
      </c>
      <c r="H75" s="55" t="s">
        <v>29</v>
      </c>
      <c r="I75" s="209">
        <v>65403770</v>
      </c>
      <c r="J75" s="56"/>
      <c r="K75" s="57"/>
      <c r="U75" s="199"/>
    </row>
    <row r="76" spans="1:21" ht="18" customHeight="1">
      <c r="A76" s="25">
        <v>94</v>
      </c>
      <c r="B76" s="23" t="s">
        <v>449</v>
      </c>
      <c r="C76" s="22" t="s">
        <v>450</v>
      </c>
      <c r="D76" s="22" t="s">
        <v>948</v>
      </c>
      <c r="E76" s="22" t="s">
        <v>2919</v>
      </c>
      <c r="G76" s="204" t="s">
        <v>1068</v>
      </c>
      <c r="H76" s="55" t="s">
        <v>29</v>
      </c>
      <c r="I76" s="209">
        <v>65403770</v>
      </c>
      <c r="J76" s="56"/>
      <c r="K76" s="57"/>
      <c r="U76" s="199"/>
    </row>
    <row r="77" spans="1:21" ht="18" customHeight="1">
      <c r="A77" s="25">
        <v>95</v>
      </c>
      <c r="B77" s="23" t="s">
        <v>451</v>
      </c>
      <c r="C77" s="22" t="s">
        <v>452</v>
      </c>
      <c r="D77" s="22" t="s">
        <v>948</v>
      </c>
      <c r="E77" s="22" t="s">
        <v>2915</v>
      </c>
      <c r="G77" s="204" t="s">
        <v>1069</v>
      </c>
      <c r="H77" s="55" t="s">
        <v>29</v>
      </c>
      <c r="I77" s="209">
        <v>65403770</v>
      </c>
      <c r="J77" s="56"/>
      <c r="K77" s="57"/>
      <c r="U77" s="199"/>
    </row>
    <row r="78" spans="1:21" ht="18" customHeight="1">
      <c r="A78" s="25">
        <v>96</v>
      </c>
      <c r="B78" s="23" t="s">
        <v>453</v>
      </c>
      <c r="C78" s="22" t="s">
        <v>454</v>
      </c>
      <c r="D78" s="22" t="s">
        <v>948</v>
      </c>
      <c r="E78" s="22" t="s">
        <v>2915</v>
      </c>
      <c r="G78" s="204" t="s">
        <v>1070</v>
      </c>
      <c r="H78" s="55" t="s">
        <v>29</v>
      </c>
      <c r="I78" s="209">
        <v>65403770</v>
      </c>
      <c r="J78" s="56"/>
      <c r="K78" s="57"/>
      <c r="U78" s="199"/>
    </row>
    <row r="79" spans="1:21" ht="18" customHeight="1">
      <c r="A79" s="25">
        <v>97</v>
      </c>
      <c r="B79" s="23" t="s">
        <v>455</v>
      </c>
      <c r="C79" s="22" t="s">
        <v>456</v>
      </c>
      <c r="D79" s="22" t="s">
        <v>948</v>
      </c>
      <c r="E79" s="22" t="s">
        <v>2919</v>
      </c>
      <c r="G79" s="204" t="s">
        <v>1071</v>
      </c>
      <c r="H79" s="55" t="s">
        <v>29</v>
      </c>
      <c r="I79" s="209">
        <v>65403770</v>
      </c>
      <c r="J79" s="56"/>
      <c r="K79" s="57"/>
      <c r="U79" s="199"/>
    </row>
    <row r="80" spans="1:21" ht="18" customHeight="1">
      <c r="A80" s="25">
        <v>98</v>
      </c>
      <c r="B80" s="23" t="s">
        <v>457</v>
      </c>
      <c r="C80" s="22" t="s">
        <v>458</v>
      </c>
      <c r="D80" s="22" t="s">
        <v>948</v>
      </c>
      <c r="E80" s="22" t="s">
        <v>2921</v>
      </c>
      <c r="G80" s="204" t="s">
        <v>1072</v>
      </c>
      <c r="H80" s="55" t="s">
        <v>29</v>
      </c>
      <c r="I80" s="209">
        <v>65403770</v>
      </c>
      <c r="J80" s="56"/>
      <c r="K80" s="57"/>
      <c r="U80" s="199"/>
    </row>
    <row r="81" spans="1:21" ht="18" customHeight="1">
      <c r="A81" s="25">
        <v>100</v>
      </c>
      <c r="B81" s="23" t="s">
        <v>459</v>
      </c>
      <c r="C81" s="22" t="s">
        <v>460</v>
      </c>
      <c r="D81" s="22" t="s">
        <v>948</v>
      </c>
      <c r="E81" s="22" t="s">
        <v>2917</v>
      </c>
      <c r="G81" s="204" t="s">
        <v>1073</v>
      </c>
      <c r="H81" s="55" t="s">
        <v>29</v>
      </c>
      <c r="I81" s="209">
        <v>65403770</v>
      </c>
      <c r="J81" s="56"/>
      <c r="K81" s="57"/>
      <c r="U81" s="199"/>
    </row>
    <row r="82" spans="1:21" ht="18" customHeight="1">
      <c r="A82" s="25">
        <v>101</v>
      </c>
      <c r="B82" s="23" t="s">
        <v>461</v>
      </c>
      <c r="C82" s="22" t="s">
        <v>462</v>
      </c>
      <c r="D82" s="22" t="s">
        <v>948</v>
      </c>
      <c r="E82" s="22" t="s">
        <v>2914</v>
      </c>
      <c r="G82" s="204" t="s">
        <v>1074</v>
      </c>
      <c r="H82" s="55" t="s">
        <v>29</v>
      </c>
      <c r="I82" s="209">
        <v>65403770</v>
      </c>
      <c r="J82" s="56"/>
      <c r="K82" s="57"/>
      <c r="U82" s="199"/>
    </row>
    <row r="83" spans="1:21" ht="18" customHeight="1">
      <c r="A83" s="25">
        <v>102</v>
      </c>
      <c r="B83" s="23" t="s">
        <v>2957</v>
      </c>
      <c r="C83" s="22" t="s">
        <v>463</v>
      </c>
      <c r="D83" s="22" t="s">
        <v>948</v>
      </c>
      <c r="E83" s="22" t="s">
        <v>2921</v>
      </c>
      <c r="G83" s="204" t="s">
        <v>1075</v>
      </c>
      <c r="H83" s="55" t="s">
        <v>29</v>
      </c>
      <c r="I83" s="209">
        <v>65403770</v>
      </c>
      <c r="J83" s="56"/>
      <c r="K83" s="57"/>
      <c r="U83" s="199"/>
    </row>
    <row r="84" spans="1:21" ht="18" customHeight="1">
      <c r="A84" s="25">
        <v>103</v>
      </c>
      <c r="B84" s="23" t="s">
        <v>464</v>
      </c>
      <c r="C84" s="22" t="s">
        <v>465</v>
      </c>
      <c r="D84" s="22" t="s">
        <v>948</v>
      </c>
      <c r="E84" s="22" t="s">
        <v>2917</v>
      </c>
      <c r="G84" s="204" t="s">
        <v>1076</v>
      </c>
      <c r="H84" s="55" t="s">
        <v>29</v>
      </c>
      <c r="I84" s="209">
        <v>65403770</v>
      </c>
      <c r="J84" s="56"/>
      <c r="K84" s="57"/>
      <c r="U84" s="199"/>
    </row>
    <row r="85" spans="1:21" ht="18" customHeight="1">
      <c r="A85" s="25">
        <v>104</v>
      </c>
      <c r="B85" s="23" t="s">
        <v>466</v>
      </c>
      <c r="C85" s="22" t="s">
        <v>467</v>
      </c>
      <c r="D85" s="22" t="s">
        <v>948</v>
      </c>
      <c r="E85" s="22" t="s">
        <v>2914</v>
      </c>
      <c r="G85" s="204" t="s">
        <v>1077</v>
      </c>
      <c r="H85" s="55" t="s">
        <v>29</v>
      </c>
      <c r="I85" s="209">
        <v>65403770</v>
      </c>
      <c r="J85" s="56"/>
      <c r="K85" s="57"/>
      <c r="U85" s="199"/>
    </row>
    <row r="86" spans="1:21" ht="18" customHeight="1">
      <c r="A86" s="25">
        <v>105</v>
      </c>
      <c r="B86" s="23" t="s">
        <v>468</v>
      </c>
      <c r="C86" s="22" t="s">
        <v>469</v>
      </c>
      <c r="D86" s="22" t="s">
        <v>948</v>
      </c>
      <c r="E86" s="22" t="s">
        <v>2920</v>
      </c>
      <c r="G86" s="204" t="s">
        <v>1078</v>
      </c>
      <c r="H86" s="55" t="s">
        <v>29</v>
      </c>
      <c r="I86" s="209">
        <v>65403770</v>
      </c>
      <c r="J86" s="56"/>
      <c r="K86" s="57"/>
      <c r="U86" s="199"/>
    </row>
    <row r="87" spans="1:21" ht="18" customHeight="1">
      <c r="A87" s="25">
        <v>106</v>
      </c>
      <c r="B87" s="23" t="s">
        <v>470</v>
      </c>
      <c r="C87" s="22" t="s">
        <v>471</v>
      </c>
      <c r="D87" s="22" t="s">
        <v>948</v>
      </c>
      <c r="E87" s="22" t="s">
        <v>2921</v>
      </c>
      <c r="G87" s="204" t="s">
        <v>1079</v>
      </c>
      <c r="H87" s="55" t="s">
        <v>83</v>
      </c>
      <c r="I87" s="209">
        <v>81885114</v>
      </c>
      <c r="J87" s="56"/>
      <c r="K87" s="57"/>
      <c r="U87" s="199"/>
    </row>
    <row r="88" spans="1:21" ht="18" customHeight="1">
      <c r="A88" s="25">
        <v>107</v>
      </c>
      <c r="B88" s="23" t="s">
        <v>472</v>
      </c>
      <c r="C88" s="22" t="s">
        <v>473</v>
      </c>
      <c r="D88" s="22" t="s">
        <v>948</v>
      </c>
      <c r="E88" s="22" t="s">
        <v>2914</v>
      </c>
      <c r="G88" s="204" t="s">
        <v>1080</v>
      </c>
      <c r="H88" s="55" t="s">
        <v>83</v>
      </c>
      <c r="I88" s="209">
        <v>81885114</v>
      </c>
      <c r="J88" s="56"/>
      <c r="K88" s="57"/>
      <c r="U88" s="199"/>
    </row>
    <row r="89" spans="1:21" ht="18" customHeight="1">
      <c r="A89" s="25">
        <v>108</v>
      </c>
      <c r="B89" s="23" t="s">
        <v>474</v>
      </c>
      <c r="C89" s="22" t="s">
        <v>475</v>
      </c>
      <c r="D89" s="22" t="s">
        <v>948</v>
      </c>
      <c r="E89" s="22" t="s">
        <v>2914</v>
      </c>
      <c r="G89" s="204" t="s">
        <v>1081</v>
      </c>
      <c r="H89" s="55" t="s">
        <v>83</v>
      </c>
      <c r="I89" s="209">
        <v>81885114</v>
      </c>
      <c r="J89" s="56"/>
      <c r="K89" s="57"/>
      <c r="U89" s="199"/>
    </row>
    <row r="90" spans="1:21" ht="18" customHeight="1">
      <c r="A90" s="25">
        <v>109</v>
      </c>
      <c r="B90" s="23" t="s">
        <v>476</v>
      </c>
      <c r="C90" s="22" t="s">
        <v>477</v>
      </c>
      <c r="D90" s="22" t="s">
        <v>948</v>
      </c>
      <c r="E90" s="22" t="s">
        <v>2917</v>
      </c>
      <c r="G90" s="204" t="s">
        <v>1082</v>
      </c>
      <c r="H90" s="55" t="s">
        <v>83</v>
      </c>
      <c r="I90" s="209">
        <v>81885114</v>
      </c>
      <c r="J90" s="56"/>
      <c r="K90" s="57"/>
      <c r="U90" s="199"/>
    </row>
    <row r="91" spans="1:21" ht="18" customHeight="1">
      <c r="A91" s="25">
        <v>111</v>
      </c>
      <c r="B91" s="23" t="s">
        <v>478</v>
      </c>
      <c r="C91" s="22" t="s">
        <v>479</v>
      </c>
      <c r="D91" s="22" t="s">
        <v>948</v>
      </c>
      <c r="E91" s="22" t="s">
        <v>2921</v>
      </c>
      <c r="G91" s="204" t="s">
        <v>1083</v>
      </c>
      <c r="H91" s="55" t="s">
        <v>83</v>
      </c>
      <c r="I91" s="209">
        <v>81885114</v>
      </c>
      <c r="J91" s="56"/>
      <c r="K91" s="57"/>
      <c r="U91" s="199"/>
    </row>
    <row r="92" spans="1:21" ht="18" customHeight="1">
      <c r="A92" s="25">
        <v>112</v>
      </c>
      <c r="B92" s="23" t="s">
        <v>480</v>
      </c>
      <c r="C92" s="22" t="s">
        <v>481</v>
      </c>
      <c r="D92" s="22" t="s">
        <v>948</v>
      </c>
      <c r="E92" s="22" t="s">
        <v>2918</v>
      </c>
      <c r="G92" s="204" t="s">
        <v>1084</v>
      </c>
      <c r="H92" s="55" t="s">
        <v>83</v>
      </c>
      <c r="I92" s="209">
        <v>81885114</v>
      </c>
      <c r="J92" s="56"/>
      <c r="K92" s="57"/>
      <c r="U92" s="199"/>
    </row>
    <row r="93" spans="1:21" ht="18" customHeight="1">
      <c r="A93" s="25">
        <v>113</v>
      </c>
      <c r="B93" s="23" t="s">
        <v>482</v>
      </c>
      <c r="C93" s="22" t="s">
        <v>483</v>
      </c>
      <c r="D93" s="22" t="s">
        <v>948</v>
      </c>
      <c r="E93" s="22" t="s">
        <v>2921</v>
      </c>
      <c r="G93" s="204" t="s">
        <v>1085</v>
      </c>
      <c r="H93" s="55" t="s">
        <v>83</v>
      </c>
      <c r="I93" s="209">
        <v>81885114</v>
      </c>
      <c r="J93" s="56"/>
      <c r="K93" s="57"/>
      <c r="U93" s="199"/>
    </row>
    <row r="94" spans="1:21" ht="18" customHeight="1">
      <c r="A94" s="25">
        <v>114</v>
      </c>
      <c r="B94" s="23" t="s">
        <v>484</v>
      </c>
      <c r="C94" s="22" t="s">
        <v>485</v>
      </c>
      <c r="D94" s="22" t="s">
        <v>948</v>
      </c>
      <c r="E94" s="22" t="s">
        <v>2914</v>
      </c>
      <c r="G94" s="204" t="s">
        <v>1086</v>
      </c>
      <c r="H94" s="55" t="s">
        <v>30</v>
      </c>
      <c r="I94" s="209">
        <v>13142832</v>
      </c>
      <c r="J94" s="56"/>
      <c r="K94" s="57"/>
      <c r="U94" s="199"/>
    </row>
    <row r="95" spans="1:21" ht="18" customHeight="1">
      <c r="A95" s="25">
        <v>115</v>
      </c>
      <c r="B95" s="23" t="s">
        <v>486</v>
      </c>
      <c r="C95" s="22" t="s">
        <v>487</v>
      </c>
      <c r="D95" s="22" t="s">
        <v>948</v>
      </c>
      <c r="E95" s="22" t="s">
        <v>2921</v>
      </c>
      <c r="G95" s="204" t="s">
        <v>1087</v>
      </c>
      <c r="H95" s="55" t="s">
        <v>30</v>
      </c>
      <c r="I95" s="209">
        <v>13142832</v>
      </c>
      <c r="J95" s="56"/>
      <c r="K95" s="57"/>
      <c r="U95" s="199"/>
    </row>
    <row r="96" spans="1:21" ht="18" customHeight="1">
      <c r="A96" s="25">
        <v>116</v>
      </c>
      <c r="B96" s="23" t="s">
        <v>488</v>
      </c>
      <c r="C96" s="22" t="s">
        <v>489</v>
      </c>
      <c r="D96" s="22" t="s">
        <v>948</v>
      </c>
      <c r="E96" s="22" t="s">
        <v>2918</v>
      </c>
      <c r="G96" s="204" t="s">
        <v>1088</v>
      </c>
      <c r="H96" s="55" t="s">
        <v>30</v>
      </c>
      <c r="I96" s="209">
        <v>13142832</v>
      </c>
      <c r="J96" s="56"/>
      <c r="K96" s="57"/>
      <c r="U96" s="199"/>
    </row>
    <row r="97" spans="1:21" ht="18" customHeight="1">
      <c r="A97" s="25">
        <v>118</v>
      </c>
      <c r="B97" s="23" t="s">
        <v>490</v>
      </c>
      <c r="C97" s="22" t="s">
        <v>491</v>
      </c>
      <c r="D97" s="22" t="s">
        <v>948</v>
      </c>
      <c r="E97" s="22" t="s">
        <v>2921</v>
      </c>
      <c r="G97" s="204" t="s">
        <v>1089</v>
      </c>
      <c r="H97" s="55" t="s">
        <v>30</v>
      </c>
      <c r="I97" s="209">
        <v>13142832</v>
      </c>
      <c r="J97" s="56"/>
      <c r="K97" s="57"/>
      <c r="U97" s="199"/>
    </row>
    <row r="98" spans="1:21" ht="18" customHeight="1">
      <c r="A98" s="25">
        <v>119</v>
      </c>
      <c r="B98" s="23" t="s">
        <v>492</v>
      </c>
      <c r="C98" s="22" t="s">
        <v>493</v>
      </c>
      <c r="D98" s="22" t="s">
        <v>948</v>
      </c>
      <c r="E98" s="22" t="s">
        <v>2919</v>
      </c>
      <c r="G98" s="204" t="s">
        <v>1090</v>
      </c>
      <c r="H98" s="55" t="s">
        <v>30</v>
      </c>
      <c r="I98" s="209">
        <v>13142832</v>
      </c>
      <c r="J98" s="56"/>
      <c r="K98" s="57"/>
      <c r="U98" s="199"/>
    </row>
    <row r="99" spans="1:21" ht="18" customHeight="1">
      <c r="A99" s="25">
        <v>120</v>
      </c>
      <c r="B99" s="23" t="s">
        <v>494</v>
      </c>
      <c r="C99" s="22" t="s">
        <v>495</v>
      </c>
      <c r="D99" s="22" t="s">
        <v>948</v>
      </c>
      <c r="E99" s="22" t="s">
        <v>2919</v>
      </c>
      <c r="G99" s="204" t="s">
        <v>1091</v>
      </c>
      <c r="H99" s="55" t="s">
        <v>30</v>
      </c>
      <c r="I99" s="209">
        <v>13142832</v>
      </c>
      <c r="J99" s="56"/>
      <c r="K99" s="57"/>
      <c r="U99" s="199"/>
    </row>
    <row r="100" spans="1:21" ht="18" customHeight="1">
      <c r="A100" s="25">
        <v>121</v>
      </c>
      <c r="B100" s="23" t="s">
        <v>496</v>
      </c>
      <c r="C100" s="22" t="s">
        <v>497</v>
      </c>
      <c r="D100" s="22" t="s">
        <v>948</v>
      </c>
      <c r="E100" s="22" t="s">
        <v>2915</v>
      </c>
      <c r="G100" s="204" t="s">
        <v>1092</v>
      </c>
      <c r="H100" s="55" t="s">
        <v>30</v>
      </c>
      <c r="I100" s="209">
        <v>13142832</v>
      </c>
      <c r="J100" s="56"/>
      <c r="K100" s="57"/>
      <c r="U100" s="199"/>
    </row>
    <row r="101" spans="1:21" ht="18" customHeight="1">
      <c r="A101" s="25">
        <v>122</v>
      </c>
      <c r="B101" s="23" t="s">
        <v>498</v>
      </c>
      <c r="C101" s="22" t="s">
        <v>499</v>
      </c>
      <c r="D101" s="22" t="s">
        <v>948</v>
      </c>
      <c r="E101" s="22" t="s">
        <v>2918</v>
      </c>
      <c r="G101" s="204" t="s">
        <v>1093</v>
      </c>
      <c r="H101" s="55" t="s">
        <v>110</v>
      </c>
      <c r="I101" s="209">
        <v>9524605</v>
      </c>
      <c r="J101" s="56"/>
      <c r="K101" s="57"/>
      <c r="U101" s="199"/>
    </row>
    <row r="102" spans="1:21" ht="18" customHeight="1">
      <c r="A102" s="25">
        <v>123</v>
      </c>
      <c r="B102" s="23" t="s">
        <v>500</v>
      </c>
      <c r="C102" s="22" t="s">
        <v>501</v>
      </c>
      <c r="D102" s="22" t="s">
        <v>948</v>
      </c>
      <c r="E102" s="22" t="s">
        <v>2915</v>
      </c>
      <c r="G102" s="204" t="s">
        <v>1094</v>
      </c>
      <c r="H102" s="55" t="s">
        <v>110</v>
      </c>
      <c r="I102" s="209">
        <v>9524605</v>
      </c>
      <c r="J102" s="56"/>
      <c r="K102" s="57"/>
      <c r="U102" s="199"/>
    </row>
    <row r="103" spans="1:21" ht="18" customHeight="1">
      <c r="A103" s="25">
        <v>124</v>
      </c>
      <c r="B103" s="23" t="s">
        <v>502</v>
      </c>
      <c r="C103" s="22" t="s">
        <v>503</v>
      </c>
      <c r="D103" s="22" t="s">
        <v>948</v>
      </c>
      <c r="E103" s="22" t="s">
        <v>2920</v>
      </c>
      <c r="G103" s="204" t="s">
        <v>1095</v>
      </c>
      <c r="H103" s="55" t="s">
        <v>110</v>
      </c>
      <c r="I103" s="209">
        <v>9524605</v>
      </c>
      <c r="J103" s="56"/>
      <c r="K103" s="57"/>
      <c r="U103" s="199"/>
    </row>
    <row r="104" spans="1:21" ht="18" customHeight="1">
      <c r="A104" s="25">
        <v>125</v>
      </c>
      <c r="B104" s="23" t="s">
        <v>504</v>
      </c>
      <c r="C104" s="22" t="s">
        <v>505</v>
      </c>
      <c r="D104" s="22" t="s">
        <v>948</v>
      </c>
      <c r="E104" s="22" t="s">
        <v>2915</v>
      </c>
      <c r="G104" s="204" t="s">
        <v>1096</v>
      </c>
      <c r="H104" s="55" t="s">
        <v>110</v>
      </c>
      <c r="I104" s="209">
        <v>9524605</v>
      </c>
      <c r="J104" s="56"/>
      <c r="K104" s="57"/>
      <c r="U104" s="199"/>
    </row>
    <row r="105" spans="1:21" ht="18" customHeight="1">
      <c r="A105" s="25">
        <v>126</v>
      </c>
      <c r="B105" s="23" t="s">
        <v>506</v>
      </c>
      <c r="C105" s="22" t="s">
        <v>507</v>
      </c>
      <c r="D105" s="22" t="s">
        <v>948</v>
      </c>
      <c r="E105" s="22" t="s">
        <v>2917</v>
      </c>
      <c r="G105" s="204" t="s">
        <v>1097</v>
      </c>
      <c r="H105" s="55" t="s">
        <v>110</v>
      </c>
      <c r="I105" s="209">
        <v>9524605</v>
      </c>
      <c r="J105" s="56"/>
      <c r="K105" s="57"/>
      <c r="U105" s="199"/>
    </row>
    <row r="106" spans="1:21" ht="18" customHeight="1">
      <c r="A106" s="25">
        <v>127</v>
      </c>
      <c r="B106" s="23" t="s">
        <v>508</v>
      </c>
      <c r="C106" s="22" t="s">
        <v>509</v>
      </c>
      <c r="D106" s="22" t="s">
        <v>948</v>
      </c>
      <c r="E106" s="22" t="s">
        <v>2919</v>
      </c>
      <c r="G106" s="204" t="s">
        <v>1098</v>
      </c>
      <c r="H106" s="55" t="s">
        <v>110</v>
      </c>
      <c r="I106" s="209">
        <v>9524605</v>
      </c>
      <c r="J106" s="56"/>
      <c r="K106" s="57"/>
      <c r="U106" s="199"/>
    </row>
    <row r="107" spans="1:21" ht="18" customHeight="1">
      <c r="A107" s="25">
        <v>128</v>
      </c>
      <c r="B107" s="23" t="s">
        <v>510</v>
      </c>
      <c r="C107" s="22" t="s">
        <v>511</v>
      </c>
      <c r="D107" s="22" t="s">
        <v>948</v>
      </c>
      <c r="E107" s="22" t="s">
        <v>2919</v>
      </c>
      <c r="G107" s="204" t="s">
        <v>1099</v>
      </c>
      <c r="H107" s="55" t="s">
        <v>110</v>
      </c>
      <c r="I107" s="209">
        <v>9524605</v>
      </c>
      <c r="J107" s="56"/>
      <c r="K107" s="57"/>
      <c r="U107" s="199"/>
    </row>
    <row r="108" spans="1:21" ht="18" customHeight="1">
      <c r="A108" s="25">
        <v>129</v>
      </c>
      <c r="B108" s="23" t="s">
        <v>512</v>
      </c>
      <c r="C108" s="22" t="s">
        <v>513</v>
      </c>
      <c r="D108" s="22" t="s">
        <v>948</v>
      </c>
      <c r="E108" s="22" t="s">
        <v>2919</v>
      </c>
      <c r="G108" s="204" t="s">
        <v>1100</v>
      </c>
      <c r="H108" s="55" t="s">
        <v>111</v>
      </c>
      <c r="I108" s="209">
        <v>46036467</v>
      </c>
      <c r="J108" s="56"/>
      <c r="K108" s="57"/>
      <c r="U108" s="199"/>
    </row>
    <row r="109" spans="1:21" ht="18" customHeight="1">
      <c r="A109" s="25">
        <v>130</v>
      </c>
      <c r="B109" s="23" t="s">
        <v>514</v>
      </c>
      <c r="C109" s="22" t="s">
        <v>251</v>
      </c>
      <c r="D109" s="22" t="s">
        <v>948</v>
      </c>
      <c r="E109" s="22" t="s">
        <v>2917</v>
      </c>
      <c r="G109" s="204" t="s">
        <v>1101</v>
      </c>
      <c r="H109" s="55" t="s">
        <v>111</v>
      </c>
      <c r="I109" s="209">
        <v>46036467</v>
      </c>
      <c r="J109" s="56"/>
      <c r="K109" s="57"/>
      <c r="U109" s="199"/>
    </row>
    <row r="110" spans="1:21" ht="18" customHeight="1">
      <c r="A110" s="25">
        <v>131</v>
      </c>
      <c r="B110" s="23" t="s">
        <v>515</v>
      </c>
      <c r="C110" s="22" t="s">
        <v>252</v>
      </c>
      <c r="D110" s="22" t="s">
        <v>948</v>
      </c>
      <c r="E110" s="22" t="s">
        <v>2919</v>
      </c>
      <c r="G110" s="204" t="s">
        <v>1102</v>
      </c>
      <c r="H110" s="55" t="s">
        <v>111</v>
      </c>
      <c r="I110" s="209">
        <v>46036467</v>
      </c>
      <c r="J110" s="56"/>
      <c r="K110" s="57"/>
      <c r="U110" s="199"/>
    </row>
    <row r="111" spans="1:21" ht="18" customHeight="1">
      <c r="A111" s="25">
        <v>132</v>
      </c>
      <c r="B111" s="23" t="s">
        <v>516</v>
      </c>
      <c r="C111" s="22" t="s">
        <v>253</v>
      </c>
      <c r="D111" s="22" t="s">
        <v>948</v>
      </c>
      <c r="E111" s="22" t="s">
        <v>2919</v>
      </c>
      <c r="G111" s="204" t="s">
        <v>1103</v>
      </c>
      <c r="H111" s="55" t="s">
        <v>111</v>
      </c>
      <c r="I111" s="209">
        <v>46036467</v>
      </c>
      <c r="J111" s="56"/>
      <c r="K111" s="57"/>
      <c r="U111" s="199"/>
    </row>
    <row r="112" spans="1:21" ht="18" customHeight="1">
      <c r="A112" s="25">
        <v>133</v>
      </c>
      <c r="B112" s="23" t="s">
        <v>517</v>
      </c>
      <c r="C112" s="22" t="s">
        <v>254</v>
      </c>
      <c r="D112" s="22" t="s">
        <v>948</v>
      </c>
      <c r="E112" s="22" t="s">
        <v>2918</v>
      </c>
      <c r="G112" s="204" t="s">
        <v>1104</v>
      </c>
      <c r="H112" s="55" t="s">
        <v>111</v>
      </c>
      <c r="I112" s="209">
        <v>46036467</v>
      </c>
      <c r="J112" s="56"/>
      <c r="K112" s="57"/>
      <c r="U112" s="199"/>
    </row>
    <row r="113" spans="1:21" ht="18" customHeight="1">
      <c r="A113" s="25">
        <v>134</v>
      </c>
      <c r="B113" s="23" t="s">
        <v>518</v>
      </c>
      <c r="C113" s="22" t="s">
        <v>255</v>
      </c>
      <c r="D113" s="22" t="s">
        <v>948</v>
      </c>
      <c r="E113" s="22" t="s">
        <v>2917</v>
      </c>
      <c r="G113" s="204" t="s">
        <v>1105</v>
      </c>
      <c r="H113" s="55" t="s">
        <v>111</v>
      </c>
      <c r="I113" s="209">
        <v>46036467</v>
      </c>
      <c r="J113" s="56"/>
      <c r="K113" s="57"/>
      <c r="U113" s="199"/>
    </row>
    <row r="114" spans="1:21" ht="18" customHeight="1">
      <c r="A114" s="25">
        <v>135</v>
      </c>
      <c r="B114" s="23" t="s">
        <v>519</v>
      </c>
      <c r="C114" s="22" t="s">
        <v>292</v>
      </c>
      <c r="D114" s="22" t="s">
        <v>948</v>
      </c>
      <c r="E114" s="22" t="s">
        <v>2915</v>
      </c>
      <c r="G114" s="204" t="s">
        <v>1106</v>
      </c>
      <c r="H114" s="55" t="s">
        <v>111</v>
      </c>
      <c r="I114" s="209">
        <v>46036467</v>
      </c>
      <c r="J114" s="56"/>
      <c r="K114" s="57"/>
      <c r="U114" s="199"/>
    </row>
    <row r="115" spans="1:21" ht="18" customHeight="1">
      <c r="A115" s="25">
        <v>136</v>
      </c>
      <c r="B115" s="23" t="s">
        <v>520</v>
      </c>
      <c r="C115" s="22" t="s">
        <v>521</v>
      </c>
      <c r="D115" s="22" t="s">
        <v>948</v>
      </c>
      <c r="E115" s="22" t="s">
        <v>2920</v>
      </c>
      <c r="G115" s="204" t="s">
        <v>1107</v>
      </c>
      <c r="H115" s="55" t="s">
        <v>111</v>
      </c>
      <c r="I115" s="209">
        <v>46036467</v>
      </c>
      <c r="J115" s="56"/>
      <c r="K115" s="57"/>
      <c r="U115" s="199"/>
    </row>
    <row r="116" spans="1:21" ht="18" customHeight="1">
      <c r="A116" s="25">
        <v>137</v>
      </c>
      <c r="B116" s="23" t="s">
        <v>522</v>
      </c>
      <c r="C116" s="22" t="s">
        <v>523</v>
      </c>
      <c r="D116" s="22" t="s">
        <v>948</v>
      </c>
      <c r="E116" s="22" t="s">
        <v>2918</v>
      </c>
      <c r="G116" s="204" t="s">
        <v>1108</v>
      </c>
      <c r="H116" s="55" t="s">
        <v>31</v>
      </c>
      <c r="I116" s="211">
        <v>84424565</v>
      </c>
      <c r="J116" s="56"/>
      <c r="K116" s="57"/>
      <c r="U116" s="199"/>
    </row>
    <row r="117" spans="1:21" ht="18" customHeight="1">
      <c r="A117" s="25">
        <v>138</v>
      </c>
      <c r="B117" s="23" t="s">
        <v>524</v>
      </c>
      <c r="C117" s="22" t="s">
        <v>525</v>
      </c>
      <c r="D117" s="22" t="s">
        <v>948</v>
      </c>
      <c r="E117" s="22" t="s">
        <v>2917</v>
      </c>
      <c r="G117" s="204" t="s">
        <v>1109</v>
      </c>
      <c r="H117" s="55" t="s">
        <v>31</v>
      </c>
      <c r="I117" s="211">
        <v>84424565</v>
      </c>
      <c r="J117" s="56"/>
      <c r="K117" s="57"/>
      <c r="U117" s="199"/>
    </row>
    <row r="118" spans="1:21" ht="18" customHeight="1">
      <c r="A118" s="25">
        <v>139</v>
      </c>
      <c r="B118" s="23" t="s">
        <v>2958</v>
      </c>
      <c r="C118" s="22" t="s">
        <v>526</v>
      </c>
      <c r="D118" s="22" t="s">
        <v>948</v>
      </c>
      <c r="E118" s="22" t="s">
        <v>2915</v>
      </c>
      <c r="G118" s="204" t="s">
        <v>1110</v>
      </c>
      <c r="H118" s="55" t="s">
        <v>31</v>
      </c>
      <c r="I118" s="211">
        <v>84424565</v>
      </c>
      <c r="J118" s="56"/>
      <c r="K118" s="57"/>
      <c r="T118" s="199"/>
      <c r="U118" s="199"/>
    </row>
    <row r="119" spans="1:21" ht="18" customHeight="1">
      <c r="A119" s="25">
        <v>140</v>
      </c>
      <c r="B119" s="23" t="s">
        <v>527</v>
      </c>
      <c r="C119" s="22" t="s">
        <v>528</v>
      </c>
      <c r="D119" s="22" t="s">
        <v>948</v>
      </c>
      <c r="E119" s="22" t="s">
        <v>2919</v>
      </c>
      <c r="G119" s="204" t="s">
        <v>1111</v>
      </c>
      <c r="H119" s="55" t="s">
        <v>31</v>
      </c>
      <c r="I119" s="211">
        <v>84424565</v>
      </c>
      <c r="J119" s="56"/>
      <c r="K119" s="57"/>
      <c r="T119" s="199"/>
      <c r="U119" s="199"/>
    </row>
    <row r="120" spans="1:21" ht="18" customHeight="1">
      <c r="A120" s="25">
        <v>141</v>
      </c>
      <c r="B120" s="23" t="s">
        <v>260</v>
      </c>
      <c r="C120" s="22" t="s">
        <v>261</v>
      </c>
      <c r="D120" s="22" t="s">
        <v>948</v>
      </c>
      <c r="E120" s="22" t="s">
        <v>2914</v>
      </c>
      <c r="G120" s="204" t="s">
        <v>1112</v>
      </c>
      <c r="H120" s="55" t="s">
        <v>31</v>
      </c>
      <c r="I120" s="211">
        <v>84424565</v>
      </c>
      <c r="J120" s="56"/>
      <c r="K120" s="57"/>
      <c r="T120" s="199"/>
      <c r="U120" s="199"/>
    </row>
    <row r="121" spans="1:21" ht="18" customHeight="1">
      <c r="A121" s="25">
        <v>142</v>
      </c>
      <c r="B121" s="23" t="s">
        <v>262</v>
      </c>
      <c r="C121" s="22" t="s">
        <v>263</v>
      </c>
      <c r="D121" s="22" t="s">
        <v>948</v>
      </c>
      <c r="E121" s="22" t="s">
        <v>2919</v>
      </c>
      <c r="G121" s="204" t="s">
        <v>1113</v>
      </c>
      <c r="H121" s="55" t="s">
        <v>31</v>
      </c>
      <c r="I121" s="211">
        <v>84424565</v>
      </c>
      <c r="J121" s="56"/>
      <c r="K121" s="57"/>
      <c r="T121" s="199"/>
      <c r="U121" s="199"/>
    </row>
    <row r="122" spans="1:21" ht="18" customHeight="1">
      <c r="A122" s="25">
        <v>143</v>
      </c>
      <c r="B122" s="23" t="s">
        <v>264</v>
      </c>
      <c r="C122" s="22" t="s">
        <v>265</v>
      </c>
      <c r="D122" s="22" t="s">
        <v>948</v>
      </c>
      <c r="E122" s="22" t="s">
        <v>2915</v>
      </c>
      <c r="G122" s="204" t="s">
        <v>1114</v>
      </c>
      <c r="H122" s="55" t="s">
        <v>31</v>
      </c>
      <c r="I122" s="211">
        <v>84424565</v>
      </c>
      <c r="J122" s="56"/>
      <c r="K122" s="57"/>
      <c r="T122" s="199"/>
      <c r="U122" s="199"/>
    </row>
    <row r="123" spans="1:21" ht="18" customHeight="1">
      <c r="A123" s="25">
        <v>145</v>
      </c>
      <c r="B123" s="23" t="s">
        <v>266</v>
      </c>
      <c r="C123" s="22" t="s">
        <v>267</v>
      </c>
      <c r="D123" s="22" t="s">
        <v>948</v>
      </c>
      <c r="E123" s="22" t="s">
        <v>2919</v>
      </c>
      <c r="G123" s="204" t="s">
        <v>1115</v>
      </c>
      <c r="H123" s="55" t="s">
        <v>32</v>
      </c>
      <c r="I123" s="211">
        <v>89376633</v>
      </c>
      <c r="J123" s="56"/>
      <c r="K123" s="57"/>
      <c r="T123" s="199"/>
      <c r="U123" s="199"/>
    </row>
    <row r="124" spans="1:21" ht="18" customHeight="1">
      <c r="A124" s="25">
        <v>146</v>
      </c>
      <c r="B124" s="23" t="s">
        <v>268</v>
      </c>
      <c r="C124" s="22" t="s">
        <v>269</v>
      </c>
      <c r="D124" s="22" t="s">
        <v>948</v>
      </c>
      <c r="E124" s="22" t="s">
        <v>2917</v>
      </c>
      <c r="G124" s="204" t="s">
        <v>1116</v>
      </c>
      <c r="H124" s="55" t="s">
        <v>32</v>
      </c>
      <c r="I124" s="209">
        <v>89376633</v>
      </c>
      <c r="J124" s="56"/>
      <c r="K124" s="57"/>
      <c r="T124" s="199"/>
      <c r="U124" s="199"/>
    </row>
    <row r="125" spans="1:21" ht="18" customHeight="1">
      <c r="A125" s="25">
        <v>147</v>
      </c>
      <c r="B125" s="23" t="s">
        <v>270</v>
      </c>
      <c r="C125" s="22" t="s">
        <v>271</v>
      </c>
      <c r="D125" s="22" t="s">
        <v>948</v>
      </c>
      <c r="E125" s="22" t="s">
        <v>2917</v>
      </c>
      <c r="G125" s="204" t="s">
        <v>1117</v>
      </c>
      <c r="H125" s="55" t="s">
        <v>32</v>
      </c>
      <c r="I125" s="209">
        <v>89376633</v>
      </c>
      <c r="J125" s="56"/>
      <c r="K125" s="57"/>
      <c r="T125" s="199"/>
      <c r="U125" s="199"/>
    </row>
    <row r="126" spans="1:21" ht="18" customHeight="1">
      <c r="A126" s="25">
        <v>148</v>
      </c>
      <c r="B126" s="23" t="s">
        <v>272</v>
      </c>
      <c r="C126" s="22" t="s">
        <v>273</v>
      </c>
      <c r="D126" s="22" t="s">
        <v>948</v>
      </c>
      <c r="E126" s="22" t="s">
        <v>2918</v>
      </c>
      <c r="G126" s="204" t="s">
        <v>1118</v>
      </c>
      <c r="H126" s="55" t="s">
        <v>32</v>
      </c>
      <c r="I126" s="209">
        <v>89376633</v>
      </c>
      <c r="J126" s="56"/>
      <c r="K126" s="57"/>
      <c r="T126" s="199"/>
      <c r="U126" s="199"/>
    </row>
    <row r="127" spans="1:21" ht="18" customHeight="1">
      <c r="A127" s="25">
        <v>149</v>
      </c>
      <c r="B127" s="23" t="s">
        <v>529</v>
      </c>
      <c r="C127" s="22" t="s">
        <v>530</v>
      </c>
      <c r="D127" s="22" t="s">
        <v>948</v>
      </c>
      <c r="E127" s="22" t="s">
        <v>2920</v>
      </c>
      <c r="G127" s="204" t="s">
        <v>1119</v>
      </c>
      <c r="H127" s="55" t="s">
        <v>32</v>
      </c>
      <c r="I127" s="209">
        <v>89376633</v>
      </c>
      <c r="J127" s="56"/>
      <c r="K127" s="57"/>
      <c r="U127" s="199"/>
    </row>
    <row r="128" spans="1:21" ht="18" customHeight="1">
      <c r="A128" s="26">
        <v>150</v>
      </c>
      <c r="B128" s="23" t="s">
        <v>531</v>
      </c>
      <c r="C128" s="22" t="s">
        <v>532</v>
      </c>
      <c r="D128" s="22" t="s">
        <v>948</v>
      </c>
      <c r="E128" s="22" t="s">
        <v>2918</v>
      </c>
      <c r="G128" s="204" t="s">
        <v>1120</v>
      </c>
      <c r="H128" s="55" t="s">
        <v>32</v>
      </c>
      <c r="I128" s="209">
        <v>89376633</v>
      </c>
      <c r="J128" s="56"/>
      <c r="K128" s="57"/>
      <c r="U128" s="199"/>
    </row>
    <row r="129" spans="1:21" ht="18" customHeight="1">
      <c r="A129" s="26">
        <v>151</v>
      </c>
      <c r="B129" s="23" t="s">
        <v>533</v>
      </c>
      <c r="C129" s="22" t="s">
        <v>534</v>
      </c>
      <c r="D129" s="22" t="s">
        <v>948</v>
      </c>
      <c r="E129" s="22" t="s">
        <v>2914</v>
      </c>
      <c r="G129" s="204" t="s">
        <v>1121</v>
      </c>
      <c r="H129" s="55" t="s">
        <v>32</v>
      </c>
      <c r="I129" s="209">
        <v>89376633</v>
      </c>
      <c r="J129" s="56"/>
      <c r="K129" s="57"/>
      <c r="U129" s="199"/>
    </row>
    <row r="130" spans="1:21" ht="18" customHeight="1">
      <c r="A130" s="26">
        <v>152</v>
      </c>
      <c r="B130" s="23" t="s">
        <v>2959</v>
      </c>
      <c r="C130" s="22" t="s">
        <v>535</v>
      </c>
      <c r="D130" s="22" t="s">
        <v>948</v>
      </c>
      <c r="E130" s="22" t="s">
        <v>2919</v>
      </c>
      <c r="G130" s="204" t="s">
        <v>1122</v>
      </c>
      <c r="H130" s="55" t="s">
        <v>69</v>
      </c>
      <c r="I130" s="209">
        <v>20151770</v>
      </c>
      <c r="J130" s="56"/>
      <c r="K130" s="57"/>
      <c r="U130" s="199"/>
    </row>
    <row r="131" spans="1:21" ht="18" customHeight="1">
      <c r="A131" s="25">
        <v>153</v>
      </c>
      <c r="B131" s="23" t="s">
        <v>536</v>
      </c>
      <c r="C131" s="22" t="s">
        <v>537</v>
      </c>
      <c r="D131" s="22" t="s">
        <v>948</v>
      </c>
      <c r="E131" s="22" t="s">
        <v>2915</v>
      </c>
      <c r="G131" s="204" t="s">
        <v>1123</v>
      </c>
      <c r="H131" s="55" t="s">
        <v>69</v>
      </c>
      <c r="I131" s="209">
        <v>20151770</v>
      </c>
      <c r="J131" s="56"/>
      <c r="K131" s="57"/>
      <c r="U131" s="199"/>
    </row>
    <row r="132" spans="1:21" ht="18" customHeight="1">
      <c r="A132" s="25">
        <v>154</v>
      </c>
      <c r="B132" s="23" t="s">
        <v>538</v>
      </c>
      <c r="C132" s="22" t="s">
        <v>539</v>
      </c>
      <c r="D132" s="22" t="s">
        <v>948</v>
      </c>
      <c r="E132" s="22" t="s">
        <v>2918</v>
      </c>
      <c r="G132" s="204" t="s">
        <v>1124</v>
      </c>
      <c r="H132" s="55" t="s">
        <v>69</v>
      </c>
      <c r="I132" s="209">
        <v>20151770</v>
      </c>
      <c r="J132" s="56"/>
      <c r="K132" s="57"/>
      <c r="U132" s="199"/>
    </row>
    <row r="133" spans="1:21" ht="18" customHeight="1">
      <c r="A133" s="310">
        <v>155</v>
      </c>
      <c r="B133" s="23" t="s">
        <v>2960</v>
      </c>
      <c r="C133" s="22" t="s">
        <v>2961</v>
      </c>
      <c r="D133" s="22" t="s">
        <v>948</v>
      </c>
      <c r="E133" s="22" t="s">
        <v>2918</v>
      </c>
      <c r="G133" s="204" t="s">
        <v>1125</v>
      </c>
      <c r="H133" s="55" t="s">
        <v>69</v>
      </c>
      <c r="I133" s="209">
        <v>20151770</v>
      </c>
      <c r="J133" s="56"/>
      <c r="K133" s="57"/>
      <c r="U133" s="199"/>
    </row>
    <row r="134" spans="1:21" ht="18" customHeight="1">
      <c r="A134" s="311">
        <v>156</v>
      </c>
      <c r="B134" s="23" t="s">
        <v>284</v>
      </c>
      <c r="C134" s="22" t="s">
        <v>287</v>
      </c>
      <c r="D134" s="22" t="s">
        <v>948</v>
      </c>
      <c r="E134" s="22" t="s">
        <v>2921</v>
      </c>
      <c r="G134" s="204" t="s">
        <v>1126</v>
      </c>
      <c r="H134" s="55" t="s">
        <v>69</v>
      </c>
      <c r="I134" s="209">
        <v>20151770</v>
      </c>
      <c r="J134" s="56"/>
      <c r="K134" s="57"/>
      <c r="U134" s="199"/>
    </row>
    <row r="135" spans="1:21" ht="18" customHeight="1">
      <c r="A135" s="311">
        <v>157</v>
      </c>
      <c r="B135" s="23" t="s">
        <v>2962</v>
      </c>
      <c r="C135" s="22" t="s">
        <v>288</v>
      </c>
      <c r="D135" s="22" t="s">
        <v>948</v>
      </c>
      <c r="E135" s="22" t="s">
        <v>2918</v>
      </c>
      <c r="G135" s="204" t="s">
        <v>1127</v>
      </c>
      <c r="H135" s="55" t="s">
        <v>69</v>
      </c>
      <c r="I135" s="209">
        <v>20151770</v>
      </c>
      <c r="J135" s="56"/>
      <c r="K135" s="57"/>
      <c r="U135" s="199"/>
    </row>
    <row r="136" spans="1:21" ht="18" customHeight="1">
      <c r="A136" s="311">
        <v>158</v>
      </c>
      <c r="B136" s="23" t="s">
        <v>285</v>
      </c>
      <c r="C136" s="22" t="s">
        <v>289</v>
      </c>
      <c r="D136" s="22" t="s">
        <v>948</v>
      </c>
      <c r="E136" s="22" t="s">
        <v>2921</v>
      </c>
      <c r="G136" s="204" t="s">
        <v>1128</v>
      </c>
      <c r="H136" s="55" t="s">
        <v>112</v>
      </c>
      <c r="I136" s="209">
        <v>89288195</v>
      </c>
      <c r="J136" s="56"/>
      <c r="K136" s="57"/>
      <c r="U136" s="199"/>
    </row>
    <row r="137" spans="1:21" ht="18" customHeight="1">
      <c r="A137" s="310">
        <v>159</v>
      </c>
      <c r="B137" s="23" t="s">
        <v>2963</v>
      </c>
      <c r="C137" s="22" t="s">
        <v>290</v>
      </c>
      <c r="D137" s="22" t="s">
        <v>948</v>
      </c>
      <c r="E137" s="22" t="s">
        <v>2917</v>
      </c>
      <c r="G137" s="204" t="s">
        <v>1129</v>
      </c>
      <c r="H137" s="55" t="s">
        <v>112</v>
      </c>
      <c r="I137" s="209">
        <v>89288195</v>
      </c>
      <c r="J137" s="56"/>
      <c r="K137" s="57"/>
      <c r="U137" s="199"/>
    </row>
    <row r="138" spans="1:21" ht="18" customHeight="1">
      <c r="A138" s="311">
        <v>160</v>
      </c>
      <c r="B138" s="23" t="s">
        <v>286</v>
      </c>
      <c r="C138" s="22" t="s">
        <v>291</v>
      </c>
      <c r="D138" s="22" t="s">
        <v>948</v>
      </c>
      <c r="E138" s="22" t="s">
        <v>2921</v>
      </c>
      <c r="G138" s="204" t="s">
        <v>1130</v>
      </c>
      <c r="H138" s="55" t="s">
        <v>112</v>
      </c>
      <c r="I138" s="209">
        <v>89288195</v>
      </c>
      <c r="J138" s="56"/>
      <c r="K138" s="57"/>
      <c r="U138" s="199"/>
    </row>
    <row r="139" spans="1:21" ht="18" customHeight="1">
      <c r="A139" s="81">
        <v>162</v>
      </c>
      <c r="B139" s="23" t="s">
        <v>2964</v>
      </c>
      <c r="C139" s="22" t="s">
        <v>2965</v>
      </c>
      <c r="D139" s="22" t="s">
        <v>948</v>
      </c>
      <c r="E139" s="22" t="s">
        <v>2921</v>
      </c>
      <c r="G139" s="204" t="s">
        <v>1131</v>
      </c>
      <c r="H139" s="55" t="s">
        <v>112</v>
      </c>
      <c r="I139" s="209">
        <v>89288195</v>
      </c>
      <c r="J139" s="56"/>
      <c r="K139" s="57"/>
      <c r="U139" s="199"/>
    </row>
    <row r="140" spans="1:21" ht="18" customHeight="1">
      <c r="A140" s="81">
        <v>163</v>
      </c>
      <c r="B140" s="23" t="s">
        <v>2966</v>
      </c>
      <c r="C140" s="22" t="s">
        <v>2967</v>
      </c>
      <c r="D140" s="22" t="s">
        <v>948</v>
      </c>
      <c r="E140" s="22" t="s">
        <v>2917</v>
      </c>
      <c r="G140" s="204" t="s">
        <v>1132</v>
      </c>
      <c r="H140" s="55" t="s">
        <v>112</v>
      </c>
      <c r="I140" s="209">
        <v>89288195</v>
      </c>
      <c r="J140" s="56"/>
      <c r="K140" s="57"/>
      <c r="U140" s="199"/>
    </row>
    <row r="141" spans="1:21" ht="18" customHeight="1">
      <c r="A141" s="81">
        <v>164</v>
      </c>
      <c r="B141" s="23" t="s">
        <v>2968</v>
      </c>
      <c r="C141" s="22" t="s">
        <v>2969</v>
      </c>
      <c r="D141" s="22" t="s">
        <v>948</v>
      </c>
      <c r="E141" s="22" t="s">
        <v>2915</v>
      </c>
      <c r="G141" s="204" t="s">
        <v>1133</v>
      </c>
      <c r="H141" s="55" t="s">
        <v>112</v>
      </c>
      <c r="I141" s="209">
        <v>89288195</v>
      </c>
      <c r="J141" s="56"/>
      <c r="K141" s="57"/>
      <c r="U141" s="199"/>
    </row>
    <row r="142" spans="1:21" ht="18" customHeight="1">
      <c r="A142" s="81">
        <v>165</v>
      </c>
      <c r="B142" s="23" t="s">
        <v>2970</v>
      </c>
      <c r="C142" s="22" t="s">
        <v>2971</v>
      </c>
      <c r="D142" s="22" t="s">
        <v>948</v>
      </c>
      <c r="E142" s="22" t="s">
        <v>2915</v>
      </c>
      <c r="G142" s="204" t="s">
        <v>1134</v>
      </c>
      <c r="H142" s="55" t="s">
        <v>113</v>
      </c>
      <c r="I142" s="209">
        <v>97349033</v>
      </c>
      <c r="J142" s="56"/>
      <c r="K142" s="57"/>
      <c r="U142" s="199"/>
    </row>
    <row r="143" spans="1:21" ht="18" customHeight="1">
      <c r="A143" s="81">
        <v>166</v>
      </c>
      <c r="B143" s="23" t="s">
        <v>2972</v>
      </c>
      <c r="C143" s="22" t="s">
        <v>2973</v>
      </c>
      <c r="D143" s="22" t="s">
        <v>948</v>
      </c>
      <c r="E143" s="22" t="s">
        <v>2917</v>
      </c>
      <c r="G143" s="204" t="s">
        <v>1135</v>
      </c>
      <c r="H143" s="55" t="s">
        <v>113</v>
      </c>
      <c r="I143" s="209">
        <v>97349033</v>
      </c>
      <c r="J143" s="56"/>
      <c r="K143" s="57"/>
      <c r="U143" s="199"/>
    </row>
    <row r="144" spans="1:21" ht="18" customHeight="1">
      <c r="A144" s="81">
        <v>167</v>
      </c>
      <c r="B144" s="23" t="s">
        <v>2974</v>
      </c>
      <c r="C144" s="22" t="s">
        <v>2975</v>
      </c>
      <c r="D144" s="22" t="s">
        <v>948</v>
      </c>
      <c r="E144" s="22" t="s">
        <v>2920</v>
      </c>
      <c r="G144" s="204" t="s">
        <v>1136</v>
      </c>
      <c r="H144" s="55" t="s">
        <v>113</v>
      </c>
      <c r="I144" s="209">
        <v>97349033</v>
      </c>
      <c r="J144" s="56"/>
      <c r="K144" s="57"/>
      <c r="U144" s="199"/>
    </row>
    <row r="145" spans="1:21" ht="18" customHeight="1">
      <c r="A145" s="312">
        <v>168</v>
      </c>
      <c r="B145" s="23" t="s">
        <v>2976</v>
      </c>
      <c r="C145" s="22" t="s">
        <v>2977</v>
      </c>
      <c r="D145" s="22" t="s">
        <v>948</v>
      </c>
      <c r="E145" s="22" t="s">
        <v>2915</v>
      </c>
      <c r="G145" s="204" t="s">
        <v>1137</v>
      </c>
      <c r="H145" s="55" t="s">
        <v>113</v>
      </c>
      <c r="I145" s="209">
        <v>97349033</v>
      </c>
      <c r="J145" s="56"/>
      <c r="K145" s="57"/>
      <c r="U145" s="199"/>
    </row>
    <row r="146" spans="1:21" ht="18" customHeight="1">
      <c r="A146" s="22">
        <v>169</v>
      </c>
      <c r="B146" s="23" t="s">
        <v>2978</v>
      </c>
      <c r="C146" s="22" t="s">
        <v>2979</v>
      </c>
      <c r="D146" s="22" t="s">
        <v>948</v>
      </c>
      <c r="E146" s="22" t="s">
        <v>2915</v>
      </c>
      <c r="G146" s="204" t="s">
        <v>1138</v>
      </c>
      <c r="H146" s="55" t="s">
        <v>113</v>
      </c>
      <c r="I146" s="209">
        <v>97349033</v>
      </c>
      <c r="J146" s="56"/>
      <c r="K146" s="57"/>
      <c r="U146" s="199"/>
    </row>
    <row r="147" spans="1:21" ht="18" customHeight="1">
      <c r="A147" s="313">
        <v>170</v>
      </c>
      <c r="B147" s="23" t="s">
        <v>2980</v>
      </c>
      <c r="C147" s="22" t="s">
        <v>2981</v>
      </c>
      <c r="D147" s="22" t="s">
        <v>948</v>
      </c>
      <c r="E147" s="22" t="s">
        <v>2921</v>
      </c>
      <c r="G147" s="203" t="s">
        <v>1139</v>
      </c>
      <c r="H147" s="57" t="s">
        <v>113</v>
      </c>
      <c r="I147" s="42">
        <v>97349033</v>
      </c>
      <c r="J147" s="57"/>
      <c r="K147" s="57"/>
      <c r="U147" s="199"/>
    </row>
    <row r="148" spans="1:21" ht="18" customHeight="1">
      <c r="A148" s="313">
        <v>171</v>
      </c>
      <c r="B148" s="23" t="s">
        <v>584</v>
      </c>
      <c r="C148" s="22" t="s">
        <v>585</v>
      </c>
      <c r="D148" s="22" t="s">
        <v>948</v>
      </c>
      <c r="E148" s="22" t="s">
        <v>2917</v>
      </c>
      <c r="G148" s="205" t="s">
        <v>3150</v>
      </c>
      <c r="H148" s="58" t="s">
        <v>113</v>
      </c>
      <c r="I148" s="318">
        <v>97349033</v>
      </c>
      <c r="J148" s="58"/>
      <c r="K148" s="58"/>
      <c r="U148" s="199"/>
    </row>
    <row r="149" spans="1:21" ht="18" customHeight="1">
      <c r="A149" s="314">
        <v>172</v>
      </c>
      <c r="B149" s="23" t="s">
        <v>2982</v>
      </c>
      <c r="C149" s="22" t="s">
        <v>586</v>
      </c>
      <c r="D149" s="22" t="s">
        <v>948</v>
      </c>
      <c r="E149" s="22" t="s">
        <v>2918</v>
      </c>
      <c r="G149" s="204" t="s">
        <v>1140</v>
      </c>
      <c r="H149" s="55" t="s">
        <v>114</v>
      </c>
      <c r="I149" s="209">
        <v>12981035</v>
      </c>
      <c r="J149" s="56"/>
      <c r="K149" s="57"/>
      <c r="U149" s="199"/>
    </row>
    <row r="150" spans="1:21" ht="18" customHeight="1">
      <c r="A150" s="314">
        <v>174</v>
      </c>
      <c r="B150" s="23" t="s">
        <v>2983</v>
      </c>
      <c r="C150" s="22" t="s">
        <v>2984</v>
      </c>
      <c r="D150" s="22" t="s">
        <v>948</v>
      </c>
      <c r="E150" s="22" t="s">
        <v>2915</v>
      </c>
      <c r="G150" s="204" t="s">
        <v>1141</v>
      </c>
      <c r="H150" s="55" t="s">
        <v>114</v>
      </c>
      <c r="I150" s="209">
        <v>12981035</v>
      </c>
      <c r="J150" s="56"/>
      <c r="K150" s="57"/>
      <c r="U150" s="199"/>
    </row>
    <row r="151" spans="1:21" ht="18" customHeight="1">
      <c r="A151" s="314">
        <v>175</v>
      </c>
      <c r="B151" s="23" t="s">
        <v>587</v>
      </c>
      <c r="C151" s="22" t="s">
        <v>588</v>
      </c>
      <c r="D151" s="22" t="s">
        <v>948</v>
      </c>
      <c r="E151" s="22" t="s">
        <v>2921</v>
      </c>
      <c r="G151" s="204" t="s">
        <v>1142</v>
      </c>
      <c r="H151" s="55" t="s">
        <v>114</v>
      </c>
      <c r="I151" s="209">
        <v>12981035</v>
      </c>
      <c r="J151" s="56"/>
      <c r="K151" s="57"/>
      <c r="U151" s="199"/>
    </row>
    <row r="152" spans="1:21" ht="18" customHeight="1">
      <c r="A152" s="312">
        <v>176</v>
      </c>
      <c r="B152" s="23" t="s">
        <v>589</v>
      </c>
      <c r="C152" s="22" t="s">
        <v>590</v>
      </c>
      <c r="D152" s="22" t="s">
        <v>948</v>
      </c>
      <c r="E152" s="22" t="s">
        <v>2921</v>
      </c>
      <c r="G152" s="204" t="s">
        <v>1143</v>
      </c>
      <c r="H152" s="55" t="s">
        <v>114</v>
      </c>
      <c r="I152" s="209">
        <v>12981035</v>
      </c>
      <c r="J152" s="56"/>
      <c r="K152" s="57"/>
      <c r="U152" s="199"/>
    </row>
    <row r="153" spans="1:21" ht="18" customHeight="1">
      <c r="A153" s="315">
        <v>179</v>
      </c>
      <c r="B153" s="23" t="s">
        <v>591</v>
      </c>
      <c r="C153" s="22" t="s">
        <v>592</v>
      </c>
      <c r="D153" s="22" t="s">
        <v>948</v>
      </c>
      <c r="E153" s="22" t="s">
        <v>2919</v>
      </c>
      <c r="G153" s="204" t="s">
        <v>1144</v>
      </c>
      <c r="H153" s="55" t="s">
        <v>114</v>
      </c>
      <c r="I153" s="209">
        <v>12981035</v>
      </c>
      <c r="J153" s="56"/>
      <c r="K153" s="57"/>
      <c r="U153" s="199"/>
    </row>
    <row r="154" spans="1:21" ht="18" customHeight="1">
      <c r="A154" s="313">
        <v>180</v>
      </c>
      <c r="B154" s="23" t="s">
        <v>905</v>
      </c>
      <c r="C154" s="22" t="s">
        <v>2985</v>
      </c>
      <c r="D154" s="313" t="s">
        <v>950</v>
      </c>
      <c r="E154" s="313" t="s">
        <v>2923</v>
      </c>
      <c r="G154" s="204" t="s">
        <v>1145</v>
      </c>
      <c r="H154" s="55" t="s">
        <v>114</v>
      </c>
      <c r="I154" s="209">
        <v>12981035</v>
      </c>
      <c r="J154" s="56"/>
      <c r="K154" s="57"/>
      <c r="U154" s="199"/>
    </row>
    <row r="155" spans="1:21" ht="18" customHeight="1">
      <c r="A155" s="40">
        <v>181</v>
      </c>
      <c r="B155" s="23" t="s">
        <v>580</v>
      </c>
      <c r="C155" s="22" t="s">
        <v>581</v>
      </c>
      <c r="D155" s="22" t="s">
        <v>948</v>
      </c>
      <c r="E155" s="22" t="s">
        <v>2917</v>
      </c>
      <c r="G155" s="204" t="s">
        <v>1146</v>
      </c>
      <c r="H155" s="55" t="s">
        <v>114</v>
      </c>
      <c r="I155" s="209">
        <v>12981035</v>
      </c>
      <c r="J155" s="56"/>
      <c r="K155" s="57"/>
      <c r="U155" s="199"/>
    </row>
    <row r="156" spans="1:21" ht="18" customHeight="1">
      <c r="A156" s="40">
        <v>182</v>
      </c>
      <c r="B156" s="23" t="s">
        <v>2986</v>
      </c>
      <c r="C156" s="22" t="s">
        <v>2987</v>
      </c>
      <c r="D156" s="22" t="s">
        <v>948</v>
      </c>
      <c r="E156" s="22" t="s">
        <v>2915</v>
      </c>
      <c r="G156" s="204" t="s">
        <v>1147</v>
      </c>
      <c r="H156" s="55" t="s">
        <v>33</v>
      </c>
      <c r="I156" s="209">
        <v>24389810</v>
      </c>
      <c r="J156" s="56"/>
      <c r="K156" s="57"/>
      <c r="U156" s="199"/>
    </row>
    <row r="157" spans="1:21" ht="18" customHeight="1">
      <c r="A157" s="40">
        <v>183</v>
      </c>
      <c r="B157" s="23" t="s">
        <v>593</v>
      </c>
      <c r="C157" s="22" t="s">
        <v>594</v>
      </c>
      <c r="D157" s="22" t="s">
        <v>948</v>
      </c>
      <c r="E157" s="22" t="s">
        <v>2921</v>
      </c>
      <c r="G157" s="204" t="s">
        <v>1148</v>
      </c>
      <c r="H157" s="55" t="s">
        <v>33</v>
      </c>
      <c r="I157" s="209">
        <v>24389810</v>
      </c>
      <c r="J157" s="56"/>
      <c r="K157" s="57"/>
      <c r="U157" s="199"/>
    </row>
    <row r="158" spans="1:21" ht="18" customHeight="1">
      <c r="A158" s="81">
        <v>185</v>
      </c>
      <c r="B158" s="23" t="s">
        <v>914</v>
      </c>
      <c r="C158" s="22" t="s">
        <v>903</v>
      </c>
      <c r="D158" s="313" t="s">
        <v>950</v>
      </c>
      <c r="E158" s="313" t="s">
        <v>2924</v>
      </c>
      <c r="G158" s="204" t="s">
        <v>1149</v>
      </c>
      <c r="H158" s="55" t="s">
        <v>33</v>
      </c>
      <c r="I158" s="209">
        <v>24389810</v>
      </c>
      <c r="J158" s="56"/>
      <c r="K158" s="57"/>
      <c r="U158" s="199"/>
    </row>
    <row r="159" spans="1:21" ht="18" customHeight="1">
      <c r="A159" s="40">
        <v>186</v>
      </c>
      <c r="B159" s="23" t="s">
        <v>595</v>
      </c>
      <c r="C159" s="22" t="s">
        <v>596</v>
      </c>
      <c r="D159" s="22" t="s">
        <v>948</v>
      </c>
      <c r="E159" s="22" t="s">
        <v>2917</v>
      </c>
      <c r="G159" s="204" t="s">
        <v>1150</v>
      </c>
      <c r="H159" s="55" t="s">
        <v>33</v>
      </c>
      <c r="I159" s="209">
        <v>24389810</v>
      </c>
      <c r="J159" s="56"/>
      <c r="K159" s="57"/>
      <c r="U159" s="199"/>
    </row>
    <row r="160" spans="1:21" ht="18" customHeight="1">
      <c r="A160" s="40">
        <v>187</v>
      </c>
      <c r="B160" s="23" t="s">
        <v>2988</v>
      </c>
      <c r="C160" s="22" t="s">
        <v>597</v>
      </c>
      <c r="D160" s="22" t="s">
        <v>948</v>
      </c>
      <c r="E160" s="22" t="s">
        <v>2918</v>
      </c>
      <c r="G160" s="204" t="s">
        <v>1151</v>
      </c>
      <c r="H160" s="55" t="s">
        <v>33</v>
      </c>
      <c r="I160" s="209">
        <v>24389810</v>
      </c>
      <c r="J160" s="56"/>
      <c r="K160" s="57"/>
      <c r="U160" s="199"/>
    </row>
    <row r="161" spans="1:21" ht="18" customHeight="1">
      <c r="A161" s="40">
        <v>189</v>
      </c>
      <c r="B161" s="23" t="s">
        <v>2989</v>
      </c>
      <c r="C161" s="22" t="s">
        <v>2990</v>
      </c>
      <c r="D161" s="22" t="s">
        <v>948</v>
      </c>
      <c r="E161" s="22" t="s">
        <v>2915</v>
      </c>
      <c r="G161" s="204" t="s">
        <v>1152</v>
      </c>
      <c r="H161" s="55" t="s">
        <v>33</v>
      </c>
      <c r="I161" s="209">
        <v>24389810</v>
      </c>
      <c r="J161" s="56"/>
      <c r="K161" s="57"/>
      <c r="U161" s="199"/>
    </row>
    <row r="162" spans="1:21" ht="18" customHeight="1">
      <c r="A162" s="40">
        <v>190</v>
      </c>
      <c r="B162" s="23" t="s">
        <v>2991</v>
      </c>
      <c r="C162" s="22" t="s">
        <v>2992</v>
      </c>
      <c r="D162" s="22" t="s">
        <v>948</v>
      </c>
      <c r="E162" s="22" t="s">
        <v>2915</v>
      </c>
      <c r="G162" s="204" t="s">
        <v>1153</v>
      </c>
      <c r="H162" s="55" t="s">
        <v>33</v>
      </c>
      <c r="I162" s="211">
        <v>24389810</v>
      </c>
      <c r="J162" s="56"/>
      <c r="K162" s="57"/>
      <c r="U162" s="199"/>
    </row>
    <row r="163" spans="1:21" ht="18" customHeight="1">
      <c r="A163" s="312">
        <v>191</v>
      </c>
      <c r="B163" s="23" t="s">
        <v>2993</v>
      </c>
      <c r="C163" s="22" t="s">
        <v>2994</v>
      </c>
      <c r="D163" s="22" t="s">
        <v>948</v>
      </c>
      <c r="E163" s="22" t="s">
        <v>2918</v>
      </c>
      <c r="G163" s="204" t="s">
        <v>1154</v>
      </c>
      <c r="H163" s="55" t="s">
        <v>34</v>
      </c>
      <c r="I163" s="211">
        <v>99743953</v>
      </c>
      <c r="J163" s="56"/>
      <c r="K163" s="57"/>
      <c r="U163" s="199"/>
    </row>
    <row r="164" spans="1:21" ht="18" customHeight="1">
      <c r="A164" s="40">
        <v>192</v>
      </c>
      <c r="B164" s="23" t="s">
        <v>2995</v>
      </c>
      <c r="C164" s="22" t="s">
        <v>2996</v>
      </c>
      <c r="D164" s="22" t="s">
        <v>948</v>
      </c>
      <c r="E164" s="22" t="s">
        <v>2915</v>
      </c>
      <c r="G164" s="204" t="s">
        <v>1155</v>
      </c>
      <c r="H164" s="55" t="s">
        <v>34</v>
      </c>
      <c r="I164" s="211">
        <v>99743953</v>
      </c>
      <c r="J164" s="56"/>
      <c r="K164" s="57"/>
      <c r="U164" s="199"/>
    </row>
    <row r="165" spans="1:21" ht="18" customHeight="1">
      <c r="A165" s="40">
        <v>193</v>
      </c>
      <c r="B165" s="23" t="s">
        <v>2997</v>
      </c>
      <c r="C165" s="22" t="s">
        <v>598</v>
      </c>
      <c r="D165" s="22" t="s">
        <v>948</v>
      </c>
      <c r="E165" s="22" t="s">
        <v>2918</v>
      </c>
      <c r="G165" s="204" t="s">
        <v>1156</v>
      </c>
      <c r="H165" s="55" t="s">
        <v>34</v>
      </c>
      <c r="I165" s="211">
        <v>99743953</v>
      </c>
      <c r="J165" s="56"/>
      <c r="K165" s="57"/>
      <c r="U165" s="199"/>
    </row>
    <row r="166" spans="1:21" ht="18" customHeight="1">
      <c r="A166" s="312">
        <v>194</v>
      </c>
      <c r="B166" s="23" t="s">
        <v>2998</v>
      </c>
      <c r="C166" s="22" t="s">
        <v>2999</v>
      </c>
      <c r="D166" s="22" t="s">
        <v>948</v>
      </c>
      <c r="E166" s="22" t="s">
        <v>2921</v>
      </c>
      <c r="G166" s="204" t="s">
        <v>1157</v>
      </c>
      <c r="H166" s="55" t="s">
        <v>34</v>
      </c>
      <c r="I166" s="211">
        <v>99743953</v>
      </c>
      <c r="J166" s="56"/>
      <c r="K166" s="57"/>
      <c r="U166" s="199"/>
    </row>
    <row r="167" spans="1:21" ht="18" customHeight="1">
      <c r="A167" s="312">
        <v>195</v>
      </c>
      <c r="B167" s="23" t="s">
        <v>3000</v>
      </c>
      <c r="C167" s="22" t="s">
        <v>3001</v>
      </c>
      <c r="D167" s="22" t="s">
        <v>948</v>
      </c>
      <c r="E167" s="22" t="s">
        <v>2917</v>
      </c>
      <c r="G167" s="204" t="s">
        <v>1158</v>
      </c>
      <c r="H167" s="55" t="s">
        <v>34</v>
      </c>
      <c r="I167" s="211">
        <v>99743953</v>
      </c>
      <c r="J167" s="56"/>
      <c r="K167" s="57"/>
      <c r="U167" s="199"/>
    </row>
    <row r="168" spans="1:21" ht="18" customHeight="1">
      <c r="A168" s="312">
        <v>196</v>
      </c>
      <c r="B168" s="23" t="s">
        <v>3002</v>
      </c>
      <c r="C168" s="22" t="s">
        <v>3003</v>
      </c>
      <c r="D168" s="22" t="s">
        <v>948</v>
      </c>
      <c r="E168" s="22" t="s">
        <v>2921</v>
      </c>
      <c r="G168" s="204" t="s">
        <v>1159</v>
      </c>
      <c r="H168" s="55" t="s">
        <v>34</v>
      </c>
      <c r="I168" s="211">
        <v>99743953</v>
      </c>
      <c r="J168" s="56"/>
      <c r="K168" s="57"/>
      <c r="U168" s="199"/>
    </row>
    <row r="169" spans="1:21" ht="18" customHeight="1">
      <c r="A169" s="312">
        <v>197</v>
      </c>
      <c r="B169" s="23" t="s">
        <v>3004</v>
      </c>
      <c r="C169" s="22" t="s">
        <v>3005</v>
      </c>
      <c r="D169" s="22" t="s">
        <v>948</v>
      </c>
      <c r="E169" s="22" t="s">
        <v>2917</v>
      </c>
      <c r="G169" s="204" t="s">
        <v>1160</v>
      </c>
      <c r="H169" s="55" t="s">
        <v>34</v>
      </c>
      <c r="I169" s="211">
        <v>99743953</v>
      </c>
      <c r="J169" s="56"/>
      <c r="K169" s="57"/>
      <c r="U169" s="199"/>
    </row>
    <row r="170" spans="1:21" ht="18" customHeight="1">
      <c r="A170" s="40">
        <v>198</v>
      </c>
      <c r="B170" s="23" t="s">
        <v>3006</v>
      </c>
      <c r="C170" s="22" t="s">
        <v>3007</v>
      </c>
      <c r="D170" s="22" t="s">
        <v>948</v>
      </c>
      <c r="E170" s="22" t="s">
        <v>2918</v>
      </c>
      <c r="G170" s="204" t="s">
        <v>1161</v>
      </c>
      <c r="H170" s="55" t="s">
        <v>115</v>
      </c>
      <c r="I170" s="211">
        <v>86041711</v>
      </c>
      <c r="J170" s="56"/>
      <c r="K170" s="57"/>
      <c r="U170" s="199"/>
    </row>
    <row r="171" spans="1:21" ht="18" customHeight="1">
      <c r="A171" s="40">
        <v>200</v>
      </c>
      <c r="B171" s="23" t="s">
        <v>3008</v>
      </c>
      <c r="C171" s="22" t="s">
        <v>3009</v>
      </c>
      <c r="D171" s="22" t="s">
        <v>948</v>
      </c>
      <c r="E171" s="22" t="s">
        <v>2917</v>
      </c>
      <c r="G171" s="204" t="s">
        <v>1162</v>
      </c>
      <c r="H171" s="55" t="s">
        <v>115</v>
      </c>
      <c r="I171" s="211">
        <v>86041711</v>
      </c>
      <c r="J171" s="56"/>
      <c r="K171" s="57"/>
      <c r="U171" s="199"/>
    </row>
    <row r="172" spans="1:21" ht="18" customHeight="1">
      <c r="A172" s="22">
        <v>201</v>
      </c>
      <c r="B172" s="23" t="s">
        <v>3010</v>
      </c>
      <c r="C172" s="22" t="s">
        <v>3011</v>
      </c>
      <c r="D172" s="22" t="s">
        <v>948</v>
      </c>
      <c r="E172" s="22" t="s">
        <v>2919</v>
      </c>
      <c r="G172" s="204" t="s">
        <v>1163</v>
      </c>
      <c r="H172" s="55" t="s">
        <v>115</v>
      </c>
      <c r="I172" s="211">
        <v>86041711</v>
      </c>
      <c r="J172" s="56"/>
      <c r="K172" s="57"/>
      <c r="U172" s="199"/>
    </row>
    <row r="173" spans="1:21" ht="18" customHeight="1">
      <c r="A173" s="22">
        <v>202</v>
      </c>
      <c r="B173" s="313" t="s">
        <v>953</v>
      </c>
      <c r="C173" s="313" t="s">
        <v>3012</v>
      </c>
      <c r="D173" s="313" t="s">
        <v>950</v>
      </c>
      <c r="E173" s="313" t="s">
        <v>2925</v>
      </c>
      <c r="G173" s="204" t="s">
        <v>1164</v>
      </c>
      <c r="H173" s="55" t="s">
        <v>115</v>
      </c>
      <c r="I173" s="211">
        <v>86041711</v>
      </c>
      <c r="J173" s="56"/>
      <c r="K173" s="57"/>
      <c r="U173" s="199"/>
    </row>
    <row r="174" spans="1:21" ht="18" customHeight="1">
      <c r="A174" s="22">
        <v>203</v>
      </c>
      <c r="B174" s="23" t="s">
        <v>915</v>
      </c>
      <c r="C174" s="22" t="s">
        <v>867</v>
      </c>
      <c r="D174" s="313" t="s">
        <v>950</v>
      </c>
      <c r="E174" s="313" t="s">
        <v>2924</v>
      </c>
      <c r="G174" s="204" t="s">
        <v>1165</v>
      </c>
      <c r="H174" s="55" t="s">
        <v>115</v>
      </c>
      <c r="I174" s="211">
        <v>86041711</v>
      </c>
      <c r="J174" s="56"/>
      <c r="K174" s="57"/>
      <c r="U174" s="199"/>
    </row>
    <row r="175" spans="1:21" ht="18" customHeight="1">
      <c r="A175" s="312">
        <v>204</v>
      </c>
      <c r="B175" s="23" t="s">
        <v>3013</v>
      </c>
      <c r="C175" s="22" t="s">
        <v>3014</v>
      </c>
      <c r="D175" s="22" t="s">
        <v>948</v>
      </c>
      <c r="E175" s="22" t="s">
        <v>2921</v>
      </c>
      <c r="G175" s="204" t="s">
        <v>1166</v>
      </c>
      <c r="H175" s="55" t="s">
        <v>115</v>
      </c>
      <c r="I175" s="211">
        <v>86041711</v>
      </c>
      <c r="J175" s="56"/>
      <c r="K175" s="57"/>
      <c r="U175" s="199"/>
    </row>
    <row r="176" spans="1:21" ht="18" customHeight="1">
      <c r="A176" s="22">
        <v>205</v>
      </c>
      <c r="B176" s="23" t="s">
        <v>3015</v>
      </c>
      <c r="C176" s="22" t="s">
        <v>3016</v>
      </c>
      <c r="D176" s="22" t="s">
        <v>948</v>
      </c>
      <c r="E176" s="22" t="s">
        <v>2919</v>
      </c>
      <c r="G176" s="204" t="s">
        <v>1167</v>
      </c>
      <c r="H176" s="212" t="s">
        <v>115</v>
      </c>
      <c r="I176" s="209">
        <v>86041711</v>
      </c>
      <c r="J176" s="56"/>
      <c r="K176" s="57"/>
      <c r="U176" s="199"/>
    </row>
    <row r="177" spans="1:21" ht="18" customHeight="1">
      <c r="A177" s="22">
        <v>206</v>
      </c>
      <c r="B177" s="23" t="s">
        <v>3017</v>
      </c>
      <c r="C177" s="22" t="s">
        <v>3018</v>
      </c>
      <c r="D177" s="22" t="s">
        <v>948</v>
      </c>
      <c r="E177" s="22" t="s">
        <v>2918</v>
      </c>
      <c r="G177" s="204" t="s">
        <v>1168</v>
      </c>
      <c r="H177" s="55" t="s">
        <v>115</v>
      </c>
      <c r="I177" s="209">
        <v>86041711</v>
      </c>
      <c r="J177" s="56"/>
      <c r="K177" s="57"/>
      <c r="U177" s="199"/>
    </row>
    <row r="178" spans="1:21" ht="18" customHeight="1">
      <c r="A178" s="22">
        <v>207</v>
      </c>
      <c r="B178" s="23" t="s">
        <v>916</v>
      </c>
      <c r="C178" s="22" t="s">
        <v>912</v>
      </c>
      <c r="D178" s="313" t="s">
        <v>950</v>
      </c>
      <c r="E178" s="313" t="s">
        <v>2926</v>
      </c>
      <c r="G178" s="204" t="s">
        <v>1169</v>
      </c>
      <c r="H178" s="55" t="s">
        <v>115</v>
      </c>
      <c r="I178" s="209">
        <v>86041711</v>
      </c>
      <c r="J178" s="56"/>
      <c r="K178" s="57"/>
      <c r="U178" s="199"/>
    </row>
    <row r="179" spans="1:21" ht="18" customHeight="1">
      <c r="A179" s="22">
        <v>208</v>
      </c>
      <c r="B179" s="23" t="s">
        <v>3019</v>
      </c>
      <c r="C179" s="22" t="s">
        <v>3020</v>
      </c>
      <c r="D179" s="22" t="s">
        <v>948</v>
      </c>
      <c r="E179" s="22" t="s">
        <v>2915</v>
      </c>
      <c r="G179" s="204" t="s">
        <v>1170</v>
      </c>
      <c r="H179" s="55" t="s">
        <v>835</v>
      </c>
      <c r="I179" s="209">
        <v>27640845</v>
      </c>
      <c r="J179" s="56"/>
      <c r="K179" s="57"/>
      <c r="U179" s="199"/>
    </row>
    <row r="180" spans="1:21" ht="18" customHeight="1">
      <c r="A180" s="22">
        <v>209</v>
      </c>
      <c r="B180" s="23" t="s">
        <v>610</v>
      </c>
      <c r="C180" s="22" t="s">
        <v>611</v>
      </c>
      <c r="D180" s="22" t="s">
        <v>948</v>
      </c>
      <c r="E180" s="22" t="s">
        <v>2921</v>
      </c>
      <c r="G180" s="204" t="s">
        <v>1171</v>
      </c>
      <c r="H180" s="55" t="s">
        <v>35</v>
      </c>
      <c r="I180" s="209">
        <v>70986109</v>
      </c>
      <c r="J180" s="56"/>
      <c r="K180" s="57"/>
      <c r="U180" s="199"/>
    </row>
    <row r="181" spans="1:21" ht="18" customHeight="1">
      <c r="A181" s="22">
        <v>210</v>
      </c>
      <c r="B181" s="23" t="s">
        <v>3021</v>
      </c>
      <c r="C181" s="22" t="s">
        <v>3022</v>
      </c>
      <c r="D181" s="22" t="s">
        <v>948</v>
      </c>
      <c r="E181" s="22" t="s">
        <v>2915</v>
      </c>
      <c r="G181" s="204" t="s">
        <v>1172</v>
      </c>
      <c r="H181" s="55" t="s">
        <v>35</v>
      </c>
      <c r="I181" s="209">
        <v>70986109</v>
      </c>
      <c r="J181" s="56"/>
      <c r="K181" s="57"/>
      <c r="U181" s="199"/>
    </row>
    <row r="182" spans="1:21" ht="18" customHeight="1">
      <c r="A182" s="22">
        <v>211</v>
      </c>
      <c r="B182" s="23" t="s">
        <v>3023</v>
      </c>
      <c r="C182" s="22" t="s">
        <v>3024</v>
      </c>
      <c r="D182" s="22" t="s">
        <v>948</v>
      </c>
      <c r="E182" s="22" t="s">
        <v>2915</v>
      </c>
      <c r="G182" s="204" t="s">
        <v>1173</v>
      </c>
      <c r="H182" s="55" t="s">
        <v>35</v>
      </c>
      <c r="I182" s="209">
        <v>70986109</v>
      </c>
      <c r="J182" s="56"/>
      <c r="K182" s="57"/>
      <c r="U182" s="199"/>
    </row>
    <row r="183" spans="1:21" ht="18" customHeight="1">
      <c r="A183" s="22">
        <v>212</v>
      </c>
      <c r="B183" s="23" t="s">
        <v>3025</v>
      </c>
      <c r="C183" s="22" t="s">
        <v>3026</v>
      </c>
      <c r="D183" s="22" t="s">
        <v>948</v>
      </c>
      <c r="E183" s="22" t="s">
        <v>2921</v>
      </c>
      <c r="G183" s="203" t="s">
        <v>1174</v>
      </c>
      <c r="H183" s="57" t="s">
        <v>35</v>
      </c>
      <c r="I183" s="42">
        <v>70986109</v>
      </c>
      <c r="J183" s="57"/>
      <c r="K183" s="57"/>
      <c r="U183" s="199"/>
    </row>
    <row r="184" spans="1:21" ht="18" customHeight="1">
      <c r="A184" s="22">
        <v>213</v>
      </c>
      <c r="B184" s="23" t="s">
        <v>3027</v>
      </c>
      <c r="C184" s="22" t="s">
        <v>3028</v>
      </c>
      <c r="D184" s="22" t="s">
        <v>948</v>
      </c>
      <c r="E184" s="22" t="s">
        <v>2915</v>
      </c>
      <c r="G184" s="204" t="s">
        <v>1175</v>
      </c>
      <c r="H184" s="55" t="s">
        <v>35</v>
      </c>
      <c r="I184" s="209">
        <v>70986109</v>
      </c>
      <c r="J184" s="56"/>
      <c r="K184" s="57"/>
      <c r="U184" s="199"/>
    </row>
    <row r="185" spans="1:21" ht="18" customHeight="1">
      <c r="A185" s="22">
        <v>214</v>
      </c>
      <c r="B185" s="23" t="s">
        <v>3029</v>
      </c>
      <c r="C185" s="22" t="s">
        <v>3030</v>
      </c>
      <c r="D185" s="22" t="s">
        <v>948</v>
      </c>
      <c r="E185" s="22" t="s">
        <v>2918</v>
      </c>
      <c r="G185" s="204" t="s">
        <v>1176</v>
      </c>
      <c r="H185" s="55" t="s">
        <v>35</v>
      </c>
      <c r="I185" s="209">
        <v>70986109</v>
      </c>
      <c r="J185" s="56"/>
      <c r="K185" s="57"/>
      <c r="U185" s="199"/>
    </row>
    <row r="186" spans="1:21" ht="18" customHeight="1">
      <c r="A186" s="22">
        <v>215</v>
      </c>
      <c r="B186" s="23" t="s">
        <v>3031</v>
      </c>
      <c r="C186" s="22" t="s">
        <v>3032</v>
      </c>
      <c r="D186" s="22" t="s">
        <v>948</v>
      </c>
      <c r="E186" s="22" t="s">
        <v>2914</v>
      </c>
      <c r="G186" s="204" t="s">
        <v>1177</v>
      </c>
      <c r="H186" s="55" t="s">
        <v>35</v>
      </c>
      <c r="I186" s="209">
        <v>70986109</v>
      </c>
      <c r="J186" s="56"/>
      <c r="K186" s="57"/>
      <c r="U186" s="199"/>
    </row>
    <row r="187" spans="1:21" ht="18" customHeight="1">
      <c r="A187" s="22">
        <v>216</v>
      </c>
      <c r="B187" s="23" t="s">
        <v>917</v>
      </c>
      <c r="C187" s="22" t="s">
        <v>868</v>
      </c>
      <c r="D187" s="313" t="s">
        <v>950</v>
      </c>
      <c r="E187" s="313" t="s">
        <v>2926</v>
      </c>
      <c r="G187" s="204" t="s">
        <v>1178</v>
      </c>
      <c r="H187" s="55" t="s">
        <v>116</v>
      </c>
      <c r="I187" s="209">
        <v>56923759</v>
      </c>
      <c r="J187" s="56"/>
      <c r="K187" s="57"/>
      <c r="U187" s="199"/>
    </row>
    <row r="188" spans="1:21" ht="18" customHeight="1">
      <c r="A188" s="22">
        <v>218</v>
      </c>
      <c r="B188" s="23" t="s">
        <v>612</v>
      </c>
      <c r="C188" s="22" t="s">
        <v>613</v>
      </c>
      <c r="D188" s="22" t="s">
        <v>948</v>
      </c>
      <c r="E188" s="22" t="s">
        <v>2918</v>
      </c>
      <c r="G188" s="204" t="s">
        <v>1179</v>
      </c>
      <c r="H188" s="55" t="s">
        <v>116</v>
      </c>
      <c r="I188" s="209">
        <v>56923759</v>
      </c>
      <c r="J188" s="56"/>
      <c r="K188" s="57"/>
      <c r="U188" s="199"/>
    </row>
    <row r="189" spans="1:21" ht="18" customHeight="1">
      <c r="A189" s="22">
        <v>220</v>
      </c>
      <c r="B189" s="23" t="s">
        <v>922</v>
      </c>
      <c r="C189" s="22" t="s">
        <v>3033</v>
      </c>
      <c r="D189" s="313" t="s">
        <v>950</v>
      </c>
      <c r="E189" s="313" t="s">
        <v>2927</v>
      </c>
      <c r="G189" s="204" t="s">
        <v>1180</v>
      </c>
      <c r="H189" s="55" t="s">
        <v>116</v>
      </c>
      <c r="I189" s="209">
        <v>56923759</v>
      </c>
      <c r="J189" s="56"/>
      <c r="K189" s="57"/>
      <c r="U189" s="199"/>
    </row>
    <row r="190" spans="1:21" ht="18" customHeight="1">
      <c r="A190" s="81">
        <v>221</v>
      </c>
      <c r="B190" s="23" t="s">
        <v>3034</v>
      </c>
      <c r="C190" s="22" t="s">
        <v>3035</v>
      </c>
      <c r="D190" s="22" t="s">
        <v>948</v>
      </c>
      <c r="E190" s="22" t="s">
        <v>2920</v>
      </c>
      <c r="G190" s="204" t="s">
        <v>1181</v>
      </c>
      <c r="H190" s="55" t="s">
        <v>116</v>
      </c>
      <c r="I190" s="209">
        <v>56923759</v>
      </c>
      <c r="J190" s="56"/>
      <c r="K190" s="57"/>
      <c r="U190" s="199"/>
    </row>
    <row r="191" spans="1:21" ht="18" customHeight="1">
      <c r="A191" s="81">
        <v>223</v>
      </c>
      <c r="B191" s="23" t="s">
        <v>3036</v>
      </c>
      <c r="C191" s="22" t="s">
        <v>3037</v>
      </c>
      <c r="D191" s="22" t="s">
        <v>948</v>
      </c>
      <c r="E191" s="22" t="s">
        <v>2915</v>
      </c>
      <c r="G191" s="204" t="s">
        <v>1182</v>
      </c>
      <c r="H191" s="55" t="s">
        <v>116</v>
      </c>
      <c r="I191" s="209">
        <v>56923759</v>
      </c>
      <c r="J191" s="56"/>
      <c r="K191" s="57"/>
      <c r="U191" s="199"/>
    </row>
    <row r="192" spans="1:21" ht="18" customHeight="1">
      <c r="A192" s="81">
        <v>224</v>
      </c>
      <c r="B192" s="23" t="s">
        <v>3038</v>
      </c>
      <c r="C192" s="22" t="s">
        <v>3039</v>
      </c>
      <c r="D192" s="22" t="s">
        <v>948</v>
      </c>
      <c r="E192" s="22" t="s">
        <v>2920</v>
      </c>
      <c r="G192" s="204" t="s">
        <v>1183</v>
      </c>
      <c r="H192" s="55" t="s">
        <v>116</v>
      </c>
      <c r="I192" s="209">
        <v>56923759</v>
      </c>
      <c r="J192" s="56"/>
      <c r="K192" s="57"/>
      <c r="U192" s="199"/>
    </row>
    <row r="193" spans="1:21" ht="18" customHeight="1">
      <c r="A193" s="81">
        <v>225</v>
      </c>
      <c r="B193" s="23" t="s">
        <v>918</v>
      </c>
      <c r="C193" s="22" t="s">
        <v>873</v>
      </c>
      <c r="D193" s="313" t="s">
        <v>950</v>
      </c>
      <c r="E193" s="313" t="s">
        <v>2926</v>
      </c>
      <c r="G193" s="204" t="s">
        <v>1184</v>
      </c>
      <c r="H193" s="55" t="s">
        <v>116</v>
      </c>
      <c r="I193" s="209">
        <v>56923759</v>
      </c>
      <c r="J193" s="56"/>
      <c r="K193" s="57"/>
      <c r="U193" s="199"/>
    </row>
    <row r="194" spans="1:21" ht="18" customHeight="1">
      <c r="A194" s="81">
        <v>226</v>
      </c>
      <c r="B194" s="23" t="s">
        <v>919</v>
      </c>
      <c r="C194" s="22" t="s">
        <v>874</v>
      </c>
      <c r="D194" s="313" t="s">
        <v>950</v>
      </c>
      <c r="E194" s="313" t="s">
        <v>2926</v>
      </c>
      <c r="G194" s="204" t="s">
        <v>1185</v>
      </c>
      <c r="H194" s="55" t="s">
        <v>117</v>
      </c>
      <c r="I194" s="209">
        <v>86406887</v>
      </c>
      <c r="J194" s="56"/>
      <c r="K194" s="57"/>
      <c r="U194" s="199"/>
    </row>
    <row r="195" spans="1:21" ht="18" customHeight="1">
      <c r="A195" s="81">
        <v>227</v>
      </c>
      <c r="B195" s="23" t="s">
        <v>913</v>
      </c>
      <c r="C195" s="22" t="s">
        <v>3040</v>
      </c>
      <c r="D195" s="313" t="s">
        <v>950</v>
      </c>
      <c r="E195" s="313" t="s">
        <v>2928</v>
      </c>
      <c r="G195" s="204" t="s">
        <v>1186</v>
      </c>
      <c r="H195" s="55" t="s">
        <v>117</v>
      </c>
      <c r="I195" s="211">
        <v>86406887</v>
      </c>
      <c r="J195" s="56"/>
      <c r="K195" s="57"/>
      <c r="U195" s="199"/>
    </row>
    <row r="196" spans="1:21" ht="18" customHeight="1">
      <c r="A196" s="22">
        <v>228</v>
      </c>
      <c r="B196" s="23" t="s">
        <v>955</v>
      </c>
      <c r="C196" s="22" t="s">
        <v>954</v>
      </c>
      <c r="D196" s="313" t="s">
        <v>950</v>
      </c>
      <c r="E196" s="313" t="s">
        <v>2926</v>
      </c>
      <c r="G196" s="204" t="s">
        <v>1187</v>
      </c>
      <c r="H196" s="55" t="s">
        <v>36</v>
      </c>
      <c r="I196" s="211">
        <v>16043357</v>
      </c>
      <c r="J196" s="56"/>
      <c r="K196" s="57"/>
      <c r="U196" s="199"/>
    </row>
    <row r="197" spans="1:21" ht="18" customHeight="1">
      <c r="A197" s="219">
        <v>229</v>
      </c>
      <c r="B197" s="320" t="s">
        <v>3171</v>
      </c>
      <c r="C197" s="320" t="s">
        <v>3172</v>
      </c>
      <c r="D197" s="320" t="s">
        <v>950</v>
      </c>
      <c r="E197" s="320" t="s">
        <v>2925</v>
      </c>
      <c r="G197" s="204" t="s">
        <v>1188</v>
      </c>
      <c r="H197" s="55" t="s">
        <v>36</v>
      </c>
      <c r="I197" s="211">
        <v>16043357</v>
      </c>
      <c r="J197" s="56"/>
      <c r="K197" s="57"/>
      <c r="U197" s="199"/>
    </row>
    <row r="198" spans="1:21" ht="18" customHeight="1">
      <c r="A198" s="81">
        <v>583</v>
      </c>
      <c r="B198" s="23" t="s">
        <v>640</v>
      </c>
      <c r="C198" s="22" t="s">
        <v>658</v>
      </c>
      <c r="D198" s="22" t="s">
        <v>948</v>
      </c>
      <c r="E198" s="22" t="s">
        <v>2916</v>
      </c>
      <c r="G198" s="204" t="s">
        <v>1189</v>
      </c>
      <c r="H198" s="55" t="s">
        <v>36</v>
      </c>
      <c r="I198" s="211">
        <v>16043357</v>
      </c>
      <c r="J198" s="56"/>
      <c r="K198" s="57"/>
      <c r="U198" s="199"/>
    </row>
    <row r="199" spans="1:21" ht="18" customHeight="1">
      <c r="G199" s="204" t="s">
        <v>1190</v>
      </c>
      <c r="H199" s="55" t="s">
        <v>36</v>
      </c>
      <c r="I199" s="211">
        <v>16043357</v>
      </c>
      <c r="J199" s="56"/>
      <c r="K199" s="57"/>
      <c r="U199" s="199"/>
    </row>
    <row r="200" spans="1:21" ht="18" customHeight="1">
      <c r="G200" s="204" t="s">
        <v>1191</v>
      </c>
      <c r="H200" s="55" t="s">
        <v>36</v>
      </c>
      <c r="I200" s="211">
        <v>16043357</v>
      </c>
      <c r="J200" s="56"/>
      <c r="K200" s="57"/>
      <c r="U200" s="199"/>
    </row>
    <row r="201" spans="1:21" ht="18" customHeight="1">
      <c r="G201" s="204" t="s">
        <v>1192</v>
      </c>
      <c r="H201" s="55" t="s">
        <v>36</v>
      </c>
      <c r="I201" s="209">
        <v>16043357</v>
      </c>
      <c r="J201" s="56"/>
      <c r="K201" s="57"/>
      <c r="U201" s="199"/>
    </row>
    <row r="202" spans="1:21" ht="18" customHeight="1">
      <c r="G202" s="204" t="s">
        <v>1193</v>
      </c>
      <c r="H202" s="55" t="s">
        <v>36</v>
      </c>
      <c r="I202" s="209">
        <v>16043357</v>
      </c>
      <c r="J202" s="56"/>
      <c r="K202" s="57"/>
      <c r="U202" s="199"/>
    </row>
    <row r="203" spans="1:21" ht="18" customHeight="1">
      <c r="G203" s="204" t="s">
        <v>1194</v>
      </c>
      <c r="H203" s="55" t="s">
        <v>80</v>
      </c>
      <c r="I203" s="209">
        <v>13903939</v>
      </c>
      <c r="J203" s="56"/>
      <c r="K203" s="57"/>
      <c r="U203" s="199"/>
    </row>
    <row r="204" spans="1:21" ht="18" customHeight="1">
      <c r="G204" s="204" t="s">
        <v>1195</v>
      </c>
      <c r="H204" s="55" t="s">
        <v>80</v>
      </c>
      <c r="I204" s="209">
        <v>13903939</v>
      </c>
      <c r="J204" s="56"/>
      <c r="K204" s="57"/>
      <c r="U204" s="199"/>
    </row>
    <row r="205" spans="1:21" ht="18" customHeight="1">
      <c r="G205" s="204" t="s">
        <v>1196</v>
      </c>
      <c r="H205" s="55" t="s">
        <v>80</v>
      </c>
      <c r="I205" s="209">
        <v>13903939</v>
      </c>
      <c r="J205" s="56"/>
      <c r="K205" s="57"/>
      <c r="U205" s="199"/>
    </row>
    <row r="206" spans="1:21" ht="18" customHeight="1">
      <c r="G206" s="204" t="s">
        <v>1197</v>
      </c>
      <c r="H206" s="55" t="s">
        <v>862</v>
      </c>
      <c r="I206" s="209">
        <v>6408125</v>
      </c>
      <c r="J206" s="56"/>
      <c r="K206" s="57"/>
      <c r="U206" s="199"/>
    </row>
    <row r="207" spans="1:21" ht="18" customHeight="1">
      <c r="G207" s="204" t="s">
        <v>1198</v>
      </c>
      <c r="H207" s="212" t="s">
        <v>3041</v>
      </c>
      <c r="I207" s="209">
        <v>66303595</v>
      </c>
      <c r="J207" s="56"/>
      <c r="K207" s="57"/>
      <c r="U207" s="199"/>
    </row>
    <row r="208" spans="1:21" ht="18" customHeight="1">
      <c r="G208" s="204" t="s">
        <v>1199</v>
      </c>
      <c r="H208" s="55" t="s">
        <v>863</v>
      </c>
      <c r="I208" s="211">
        <v>6956918</v>
      </c>
      <c r="J208" s="56"/>
      <c r="K208" s="57"/>
      <c r="U208" s="199"/>
    </row>
    <row r="209" spans="7:21" ht="18" customHeight="1">
      <c r="G209" s="204" t="s">
        <v>1200</v>
      </c>
      <c r="H209" s="55" t="s">
        <v>3042</v>
      </c>
      <c r="I209" s="211">
        <v>5509883</v>
      </c>
      <c r="J209" s="56"/>
      <c r="K209" s="57"/>
      <c r="U209" s="199"/>
    </row>
    <row r="210" spans="7:21" ht="18" customHeight="1">
      <c r="G210" s="204" t="s">
        <v>1201</v>
      </c>
      <c r="H210" s="55" t="s">
        <v>118</v>
      </c>
      <c r="I210" s="211">
        <v>30385404</v>
      </c>
      <c r="J210" s="56"/>
      <c r="K210" s="57"/>
      <c r="U210" s="199"/>
    </row>
    <row r="211" spans="7:21" ht="18" customHeight="1">
      <c r="G211" s="204" t="s">
        <v>1202</v>
      </c>
      <c r="H211" s="55" t="s">
        <v>864</v>
      </c>
      <c r="I211" s="211">
        <v>2497081</v>
      </c>
      <c r="J211" s="56"/>
      <c r="K211" s="57"/>
      <c r="U211" s="199"/>
    </row>
    <row r="212" spans="7:21" ht="18" customHeight="1">
      <c r="G212" s="204" t="s">
        <v>1203</v>
      </c>
      <c r="H212" s="55" t="s">
        <v>3043</v>
      </c>
      <c r="I212" s="211">
        <v>2852791</v>
      </c>
      <c r="J212" s="56"/>
      <c r="K212" s="57"/>
      <c r="U212" s="199"/>
    </row>
    <row r="213" spans="7:21" ht="18" customHeight="1">
      <c r="G213" s="204" t="s">
        <v>1204</v>
      </c>
      <c r="H213" s="55" t="s">
        <v>3044</v>
      </c>
      <c r="I213" s="211">
        <v>52354073</v>
      </c>
      <c r="J213" s="56"/>
      <c r="K213" s="57"/>
      <c r="U213" s="199"/>
    </row>
    <row r="214" spans="7:21" ht="18" customHeight="1">
      <c r="G214" s="204" t="s">
        <v>1205</v>
      </c>
      <c r="H214" s="55" t="s">
        <v>3045</v>
      </c>
      <c r="I214" s="211">
        <v>5994689</v>
      </c>
      <c r="J214" s="56"/>
      <c r="K214" s="57"/>
      <c r="U214" s="199"/>
    </row>
    <row r="215" spans="7:21" ht="18" customHeight="1">
      <c r="G215" s="204" t="s">
        <v>1206</v>
      </c>
      <c r="H215" s="55" t="s">
        <v>3046</v>
      </c>
      <c r="I215" s="209">
        <v>25294994</v>
      </c>
      <c r="J215" s="56"/>
      <c r="K215" s="57"/>
      <c r="U215" s="199"/>
    </row>
    <row r="216" spans="7:21" ht="18" customHeight="1">
      <c r="G216" s="204" t="s">
        <v>1207</v>
      </c>
      <c r="H216" s="55" t="s">
        <v>3047</v>
      </c>
      <c r="I216" s="209">
        <v>66303595</v>
      </c>
      <c r="J216" s="56"/>
      <c r="K216" s="57"/>
      <c r="U216" s="199"/>
    </row>
    <row r="217" spans="7:21" ht="18" customHeight="1">
      <c r="G217" s="204" t="s">
        <v>1208</v>
      </c>
      <c r="H217" s="55" t="s">
        <v>3048</v>
      </c>
      <c r="I217" s="209">
        <v>25293313</v>
      </c>
      <c r="J217" s="56"/>
      <c r="K217" s="57"/>
      <c r="U217" s="199"/>
    </row>
    <row r="218" spans="7:21" ht="18" customHeight="1">
      <c r="G218" s="204" t="s">
        <v>1209</v>
      </c>
      <c r="H218" s="55" t="s">
        <v>3049</v>
      </c>
      <c r="I218" s="209">
        <v>76793781</v>
      </c>
      <c r="J218" s="56"/>
      <c r="K218" s="57"/>
      <c r="U218" s="199"/>
    </row>
    <row r="219" spans="7:21" ht="18" customHeight="1">
      <c r="G219" s="204" t="s">
        <v>1210</v>
      </c>
      <c r="H219" s="55" t="s">
        <v>37</v>
      </c>
      <c r="I219" s="209">
        <v>89265480</v>
      </c>
      <c r="J219" s="56"/>
      <c r="K219" s="57"/>
      <c r="U219" s="199"/>
    </row>
    <row r="220" spans="7:21" ht="18" customHeight="1">
      <c r="G220" s="204" t="s">
        <v>1211</v>
      </c>
      <c r="H220" s="55" t="s">
        <v>37</v>
      </c>
      <c r="I220" s="209">
        <v>89265480</v>
      </c>
      <c r="J220" s="56"/>
      <c r="K220" s="57"/>
      <c r="U220" s="199"/>
    </row>
    <row r="221" spans="7:21" ht="18" customHeight="1">
      <c r="G221" s="204" t="s">
        <v>1212</v>
      </c>
      <c r="H221" s="55" t="s">
        <v>37</v>
      </c>
      <c r="I221" s="209">
        <v>89265480</v>
      </c>
      <c r="J221" s="56"/>
      <c r="K221" s="57"/>
      <c r="U221" s="199"/>
    </row>
    <row r="222" spans="7:21" ht="18" customHeight="1">
      <c r="G222" s="204" t="s">
        <v>1213</v>
      </c>
      <c r="H222" s="55" t="s">
        <v>37</v>
      </c>
      <c r="I222" s="209">
        <v>89265480</v>
      </c>
      <c r="J222" s="56"/>
      <c r="K222" s="57"/>
      <c r="U222" s="199"/>
    </row>
    <row r="223" spans="7:21" ht="18" customHeight="1">
      <c r="G223" s="204" t="s">
        <v>1214</v>
      </c>
      <c r="H223" s="55" t="s">
        <v>37</v>
      </c>
      <c r="I223" s="209">
        <v>89265480</v>
      </c>
      <c r="J223" s="56"/>
      <c r="K223" s="57"/>
      <c r="U223" s="199"/>
    </row>
    <row r="224" spans="7:21" ht="18" customHeight="1">
      <c r="G224" s="204" t="s">
        <v>1215</v>
      </c>
      <c r="H224" s="55" t="s">
        <v>37</v>
      </c>
      <c r="I224" s="209">
        <v>89265480</v>
      </c>
      <c r="J224" s="56"/>
      <c r="K224" s="57"/>
      <c r="U224" s="199"/>
    </row>
    <row r="225" spans="7:21" ht="18" customHeight="1">
      <c r="G225" s="204" t="s">
        <v>1216</v>
      </c>
      <c r="H225" s="55" t="s">
        <v>119</v>
      </c>
      <c r="I225" s="209">
        <v>22562166</v>
      </c>
      <c r="J225" s="56"/>
      <c r="K225" s="57"/>
      <c r="U225" s="199"/>
    </row>
    <row r="226" spans="7:21" ht="18" customHeight="1">
      <c r="G226" s="204" t="s">
        <v>1217</v>
      </c>
      <c r="H226" s="55" t="s">
        <v>38</v>
      </c>
      <c r="I226" s="209">
        <v>29104476</v>
      </c>
      <c r="J226" s="56"/>
      <c r="K226" s="57"/>
      <c r="U226" s="199"/>
    </row>
    <row r="227" spans="7:21" ht="18" customHeight="1">
      <c r="G227" s="204" t="s">
        <v>1218</v>
      </c>
      <c r="H227" s="55" t="s">
        <v>38</v>
      </c>
      <c r="I227" s="209">
        <v>29104476</v>
      </c>
      <c r="J227" s="56"/>
      <c r="K227" s="57"/>
      <c r="U227" s="199"/>
    </row>
    <row r="228" spans="7:21" ht="18" customHeight="1">
      <c r="G228" s="204" t="s">
        <v>1219</v>
      </c>
      <c r="H228" s="55" t="s">
        <v>38</v>
      </c>
      <c r="I228" s="211">
        <v>29104476</v>
      </c>
      <c r="J228" s="56"/>
      <c r="K228" s="57"/>
      <c r="U228" s="199"/>
    </row>
    <row r="229" spans="7:21" ht="18" customHeight="1">
      <c r="G229" s="204" t="s">
        <v>1220</v>
      </c>
      <c r="H229" s="55" t="s">
        <v>38</v>
      </c>
      <c r="I229" s="211">
        <v>29104476</v>
      </c>
      <c r="J229" s="56"/>
      <c r="K229" s="57"/>
      <c r="U229" s="199"/>
    </row>
    <row r="230" spans="7:21" ht="18" customHeight="1">
      <c r="G230" s="204" t="s">
        <v>1221</v>
      </c>
      <c r="H230" s="55" t="s">
        <v>38</v>
      </c>
      <c r="I230" s="211">
        <v>29104476</v>
      </c>
      <c r="J230" s="56"/>
      <c r="K230" s="57"/>
      <c r="U230" s="199"/>
    </row>
    <row r="231" spans="7:21" ht="18" customHeight="1">
      <c r="G231" s="204" t="s">
        <v>1222</v>
      </c>
      <c r="H231" s="55" t="s">
        <v>38</v>
      </c>
      <c r="I231" s="211">
        <v>29104476</v>
      </c>
      <c r="J231" s="56"/>
      <c r="K231" s="57"/>
      <c r="U231" s="199"/>
    </row>
    <row r="232" spans="7:21" ht="18" customHeight="1">
      <c r="G232" s="204" t="s">
        <v>1223</v>
      </c>
      <c r="H232" s="55" t="s">
        <v>38</v>
      </c>
      <c r="I232" s="211">
        <v>29104476</v>
      </c>
      <c r="J232" s="56"/>
      <c r="K232" s="57"/>
      <c r="U232" s="199"/>
    </row>
    <row r="233" spans="7:21" ht="18" customHeight="1">
      <c r="G233" s="204" t="s">
        <v>1224</v>
      </c>
      <c r="H233" s="55" t="s">
        <v>38</v>
      </c>
      <c r="I233" s="211">
        <v>29104476</v>
      </c>
      <c r="J233" s="56"/>
      <c r="K233" s="57"/>
      <c r="U233" s="199"/>
    </row>
    <row r="234" spans="7:21" ht="18" customHeight="1">
      <c r="G234" s="204" t="s">
        <v>1225</v>
      </c>
      <c r="H234" s="55" t="s">
        <v>38</v>
      </c>
      <c r="I234" s="211">
        <v>29104476</v>
      </c>
      <c r="J234" s="56"/>
      <c r="K234" s="57"/>
      <c r="U234" s="199"/>
    </row>
    <row r="235" spans="7:21" ht="18" customHeight="1">
      <c r="G235" s="204" t="s">
        <v>1226</v>
      </c>
      <c r="H235" s="55" t="s">
        <v>38</v>
      </c>
      <c r="I235" s="211">
        <v>29104476</v>
      </c>
      <c r="J235" s="56"/>
      <c r="K235" s="57"/>
      <c r="U235" s="199"/>
    </row>
    <row r="236" spans="7:21" ht="18" customHeight="1">
      <c r="G236" s="204" t="s">
        <v>1227</v>
      </c>
      <c r="H236" s="55" t="s">
        <v>38</v>
      </c>
      <c r="I236" s="211">
        <v>29104476</v>
      </c>
      <c r="J236" s="56"/>
      <c r="K236" s="57"/>
      <c r="U236" s="199"/>
    </row>
    <row r="237" spans="7:21" ht="18" customHeight="1">
      <c r="G237" s="204" t="s">
        <v>1228</v>
      </c>
      <c r="H237" s="55" t="s">
        <v>38</v>
      </c>
      <c r="I237" s="211">
        <v>29104476</v>
      </c>
      <c r="J237" s="56"/>
      <c r="K237" s="57"/>
      <c r="U237" s="199"/>
    </row>
    <row r="238" spans="7:21" ht="18" customHeight="1">
      <c r="G238" s="204" t="s">
        <v>1229</v>
      </c>
      <c r="H238" s="55" t="s">
        <v>38</v>
      </c>
      <c r="I238" s="211">
        <v>29104476</v>
      </c>
      <c r="J238" s="56"/>
      <c r="K238" s="57"/>
      <c r="U238" s="199"/>
    </row>
    <row r="239" spans="7:21" ht="18" customHeight="1">
      <c r="G239" s="204" t="s">
        <v>1230</v>
      </c>
      <c r="H239" s="55" t="s">
        <v>39</v>
      </c>
      <c r="I239" s="211">
        <v>90995865</v>
      </c>
      <c r="J239" s="56"/>
      <c r="K239" s="57"/>
      <c r="T239" s="199"/>
      <c r="U239" s="199"/>
    </row>
    <row r="240" spans="7:21" ht="18" customHeight="1">
      <c r="G240" s="204" t="s">
        <v>1231</v>
      </c>
      <c r="H240" s="55" t="s">
        <v>39</v>
      </c>
      <c r="I240" s="211">
        <v>90995865</v>
      </c>
      <c r="J240" s="56"/>
      <c r="K240" s="57"/>
      <c r="T240" s="199"/>
      <c r="U240" s="199"/>
    </row>
    <row r="241" spans="7:21" ht="18" customHeight="1">
      <c r="G241" s="204" t="s">
        <v>1232</v>
      </c>
      <c r="H241" s="55" t="s">
        <v>39</v>
      </c>
      <c r="I241" s="211">
        <v>90995865</v>
      </c>
      <c r="J241" s="56"/>
      <c r="K241" s="57"/>
      <c r="T241" s="199"/>
      <c r="U241" s="199"/>
    </row>
    <row r="242" spans="7:21" ht="18" customHeight="1">
      <c r="G242" s="204" t="s">
        <v>1233</v>
      </c>
      <c r="H242" s="55" t="s">
        <v>39</v>
      </c>
      <c r="I242" s="211">
        <v>90995865</v>
      </c>
      <c r="J242" s="56"/>
      <c r="K242" s="57"/>
      <c r="T242" s="199"/>
      <c r="U242" s="199"/>
    </row>
    <row r="243" spans="7:21" ht="18" customHeight="1">
      <c r="G243" s="203" t="s">
        <v>1234</v>
      </c>
      <c r="H243" s="57" t="s">
        <v>39</v>
      </c>
      <c r="I243" s="42">
        <v>90995865</v>
      </c>
      <c r="J243" s="57"/>
      <c r="K243" s="57"/>
      <c r="T243" s="199"/>
      <c r="U243" s="199"/>
    </row>
    <row r="244" spans="7:21" ht="18" customHeight="1">
      <c r="G244" s="204" t="s">
        <v>1235</v>
      </c>
      <c r="H244" s="55" t="s">
        <v>39</v>
      </c>
      <c r="I244" s="211">
        <v>90995865</v>
      </c>
      <c r="J244" s="56"/>
      <c r="K244" s="57"/>
      <c r="T244" s="199"/>
      <c r="U244" s="199"/>
    </row>
    <row r="245" spans="7:21" ht="18" customHeight="1">
      <c r="G245" s="203" t="s">
        <v>1236</v>
      </c>
      <c r="H245" s="57" t="s">
        <v>39</v>
      </c>
      <c r="I245" s="42">
        <v>90995865</v>
      </c>
      <c r="J245" s="57"/>
      <c r="K245" s="57"/>
      <c r="T245" s="199"/>
      <c r="U245" s="199"/>
    </row>
    <row r="246" spans="7:21" ht="18" customHeight="1">
      <c r="G246" s="204" t="s">
        <v>1237</v>
      </c>
      <c r="H246" s="55" t="s">
        <v>120</v>
      </c>
      <c r="I246" s="211">
        <v>19792137</v>
      </c>
      <c r="J246" s="56"/>
      <c r="K246" s="57"/>
      <c r="T246" s="199"/>
      <c r="U246" s="199"/>
    </row>
    <row r="247" spans="7:21" ht="18" customHeight="1">
      <c r="G247" s="203" t="s">
        <v>1238</v>
      </c>
      <c r="H247" s="57" t="s">
        <v>120</v>
      </c>
      <c r="I247" s="42">
        <v>19792137</v>
      </c>
      <c r="J247" s="57"/>
      <c r="K247" s="57"/>
      <c r="T247" s="199"/>
      <c r="U247" s="199"/>
    </row>
    <row r="248" spans="7:21" ht="18" customHeight="1">
      <c r="G248" s="204" t="s">
        <v>1239</v>
      </c>
      <c r="H248" s="55" t="s">
        <v>120</v>
      </c>
      <c r="I248" s="211">
        <v>19792137</v>
      </c>
      <c r="J248" s="56"/>
      <c r="K248" s="57"/>
      <c r="T248" s="199"/>
      <c r="U248" s="199"/>
    </row>
    <row r="249" spans="7:21" ht="18" customHeight="1">
      <c r="G249" s="203" t="s">
        <v>1240</v>
      </c>
      <c r="H249" s="57" t="s">
        <v>120</v>
      </c>
      <c r="I249" s="42">
        <v>19792137</v>
      </c>
      <c r="J249" s="57"/>
      <c r="K249" s="57"/>
      <c r="T249" s="199"/>
      <c r="U249" s="199"/>
    </row>
    <row r="250" spans="7:21" ht="18" customHeight="1">
      <c r="G250" s="204" t="s">
        <v>1241</v>
      </c>
      <c r="H250" s="55" t="s">
        <v>120</v>
      </c>
      <c r="I250" s="211">
        <v>19792137</v>
      </c>
      <c r="J250" s="56"/>
      <c r="K250" s="57"/>
      <c r="U250" s="199"/>
    </row>
    <row r="251" spans="7:21" ht="18" customHeight="1">
      <c r="G251" s="203" t="s">
        <v>1242</v>
      </c>
      <c r="H251" s="57" t="s">
        <v>120</v>
      </c>
      <c r="I251" s="42">
        <v>19792137</v>
      </c>
      <c r="J251" s="57"/>
      <c r="K251" s="57"/>
      <c r="U251" s="199"/>
    </row>
    <row r="252" spans="7:21" ht="18" customHeight="1">
      <c r="G252" s="204" t="s">
        <v>1243</v>
      </c>
      <c r="H252" s="55" t="s">
        <v>120</v>
      </c>
      <c r="I252" s="211">
        <v>19792137</v>
      </c>
      <c r="J252" s="56"/>
      <c r="K252" s="57"/>
      <c r="U252" s="199"/>
    </row>
    <row r="253" spans="7:21" ht="18" customHeight="1">
      <c r="G253" s="203" t="s">
        <v>1244</v>
      </c>
      <c r="H253" s="57" t="s">
        <v>120</v>
      </c>
      <c r="I253" s="42">
        <v>19792137</v>
      </c>
      <c r="J253" s="57"/>
      <c r="K253" s="57"/>
      <c r="U253" s="199"/>
    </row>
    <row r="254" spans="7:21" ht="18" customHeight="1">
      <c r="G254" s="204" t="s">
        <v>1245</v>
      </c>
      <c r="H254" s="55" t="s">
        <v>120</v>
      </c>
      <c r="I254" s="211">
        <v>19792137</v>
      </c>
      <c r="J254" s="56"/>
      <c r="K254" s="57"/>
      <c r="U254" s="199"/>
    </row>
    <row r="255" spans="7:21" ht="18" customHeight="1">
      <c r="G255" s="204" t="s">
        <v>1246</v>
      </c>
      <c r="H255" s="55" t="s">
        <v>120</v>
      </c>
      <c r="I255" s="209">
        <v>19792137</v>
      </c>
      <c r="J255" s="56"/>
      <c r="K255" s="57"/>
      <c r="U255" s="199"/>
    </row>
    <row r="256" spans="7:21" ht="18" customHeight="1">
      <c r="G256" s="204" t="s">
        <v>1247</v>
      </c>
      <c r="H256" s="55" t="s">
        <v>120</v>
      </c>
      <c r="I256" s="209">
        <v>19792137</v>
      </c>
      <c r="J256" s="56"/>
      <c r="K256" s="57"/>
      <c r="U256" s="199"/>
    </row>
    <row r="257" spans="7:21" ht="18" customHeight="1">
      <c r="G257" s="204" t="s">
        <v>1248</v>
      </c>
      <c r="H257" s="55" t="s">
        <v>120</v>
      </c>
      <c r="I257" s="209">
        <v>19792137</v>
      </c>
      <c r="J257" s="56"/>
      <c r="K257" s="57"/>
      <c r="U257" s="199"/>
    </row>
    <row r="258" spans="7:21" ht="18" customHeight="1">
      <c r="G258" s="204" t="s">
        <v>1249</v>
      </c>
      <c r="H258" s="55" t="s">
        <v>120</v>
      </c>
      <c r="I258" s="209">
        <v>19792137</v>
      </c>
      <c r="J258" s="56"/>
      <c r="K258" s="57"/>
      <c r="U258" s="199"/>
    </row>
    <row r="259" spans="7:21" ht="18" customHeight="1">
      <c r="G259" s="204" t="s">
        <v>1250</v>
      </c>
      <c r="H259" s="55" t="s">
        <v>120</v>
      </c>
      <c r="I259" s="209">
        <v>19792137</v>
      </c>
      <c r="J259" s="56"/>
      <c r="K259" s="57"/>
      <c r="U259" s="199"/>
    </row>
    <row r="260" spans="7:21" ht="18" customHeight="1">
      <c r="G260" s="204" t="s">
        <v>1251</v>
      </c>
      <c r="H260" s="55" t="s">
        <v>120</v>
      </c>
      <c r="I260" s="209">
        <v>19792137</v>
      </c>
      <c r="J260" s="56"/>
      <c r="K260" s="57"/>
      <c r="U260" s="199"/>
    </row>
    <row r="261" spans="7:21" ht="18" customHeight="1">
      <c r="G261" s="204" t="s">
        <v>1252</v>
      </c>
      <c r="H261" s="55" t="s">
        <v>121</v>
      </c>
      <c r="I261" s="209">
        <v>53309040</v>
      </c>
      <c r="J261" s="56"/>
      <c r="K261" s="57"/>
      <c r="U261" s="199"/>
    </row>
    <row r="262" spans="7:21" ht="18" customHeight="1">
      <c r="G262" s="204" t="s">
        <v>1253</v>
      </c>
      <c r="H262" s="55" t="s">
        <v>121</v>
      </c>
      <c r="I262" s="211">
        <v>53309040</v>
      </c>
      <c r="J262" s="56"/>
      <c r="K262" s="57"/>
      <c r="U262" s="199"/>
    </row>
    <row r="263" spans="7:21" ht="18" customHeight="1">
      <c r="G263" s="204" t="s">
        <v>1254</v>
      </c>
      <c r="H263" s="55" t="s">
        <v>121</v>
      </c>
      <c r="I263" s="211">
        <v>53309040</v>
      </c>
      <c r="J263" s="56"/>
      <c r="K263" s="57"/>
      <c r="U263" s="199"/>
    </row>
    <row r="264" spans="7:21" ht="18" customHeight="1">
      <c r="G264" s="204" t="s">
        <v>1255</v>
      </c>
      <c r="H264" s="55" t="s">
        <v>121</v>
      </c>
      <c r="I264" s="211">
        <v>53309040</v>
      </c>
      <c r="J264" s="56"/>
      <c r="K264" s="57"/>
      <c r="U264" s="199"/>
    </row>
    <row r="265" spans="7:21" ht="18" customHeight="1">
      <c r="G265" s="204" t="s">
        <v>1256</v>
      </c>
      <c r="H265" s="55" t="s">
        <v>121</v>
      </c>
      <c r="I265" s="211">
        <v>53309040</v>
      </c>
      <c r="J265" s="56"/>
      <c r="K265" s="57"/>
      <c r="U265" s="199"/>
    </row>
    <row r="266" spans="7:21" ht="18" customHeight="1">
      <c r="G266" s="204" t="s">
        <v>1257</v>
      </c>
      <c r="H266" s="55" t="s">
        <v>121</v>
      </c>
      <c r="I266" s="211">
        <v>53309040</v>
      </c>
      <c r="J266" s="56"/>
      <c r="K266" s="57"/>
      <c r="U266" s="199"/>
    </row>
    <row r="267" spans="7:21" ht="18" customHeight="1">
      <c r="G267" s="204" t="s">
        <v>1258</v>
      </c>
      <c r="H267" s="55" t="s">
        <v>121</v>
      </c>
      <c r="I267" s="211">
        <v>53309040</v>
      </c>
      <c r="J267" s="56"/>
      <c r="K267" s="57"/>
      <c r="U267" s="199"/>
    </row>
    <row r="268" spans="7:21" ht="18" customHeight="1">
      <c r="G268" s="204" t="s">
        <v>1259</v>
      </c>
      <c r="H268" s="55" t="s">
        <v>121</v>
      </c>
      <c r="I268" s="211">
        <v>53309040</v>
      </c>
      <c r="J268" s="56"/>
      <c r="K268" s="57"/>
      <c r="U268" s="199"/>
    </row>
    <row r="269" spans="7:21" ht="18" customHeight="1">
      <c r="G269" s="204" t="s">
        <v>1260</v>
      </c>
      <c r="H269" s="55" t="s">
        <v>121</v>
      </c>
      <c r="I269" s="211">
        <v>53309040</v>
      </c>
      <c r="J269" s="56"/>
      <c r="K269" s="57"/>
      <c r="U269" s="199"/>
    </row>
    <row r="270" spans="7:21" ht="18" customHeight="1">
      <c r="G270" s="204" t="s">
        <v>1261</v>
      </c>
      <c r="H270" s="55" t="s">
        <v>121</v>
      </c>
      <c r="I270" s="211">
        <v>53309040</v>
      </c>
      <c r="J270" s="56"/>
      <c r="K270" s="57"/>
      <c r="U270" s="199"/>
    </row>
    <row r="271" spans="7:21" ht="18" customHeight="1">
      <c r="G271" s="204" t="s">
        <v>1262</v>
      </c>
      <c r="H271" s="55" t="s">
        <v>121</v>
      </c>
      <c r="I271" s="211">
        <v>53309040</v>
      </c>
      <c r="J271" s="56"/>
      <c r="K271" s="57"/>
      <c r="U271" s="199"/>
    </row>
    <row r="272" spans="7:21" ht="18" customHeight="1">
      <c r="G272" s="204" t="s">
        <v>1263</v>
      </c>
      <c r="H272" s="55" t="s">
        <v>121</v>
      </c>
      <c r="I272" s="211">
        <v>53309040</v>
      </c>
      <c r="J272" s="56"/>
      <c r="K272" s="57"/>
      <c r="U272" s="199"/>
    </row>
    <row r="273" spans="7:21" ht="18" customHeight="1">
      <c r="G273" s="204" t="s">
        <v>1264</v>
      </c>
      <c r="H273" s="55" t="s">
        <v>121</v>
      </c>
      <c r="I273" s="211">
        <v>53309040</v>
      </c>
      <c r="J273" s="56"/>
      <c r="K273" s="57"/>
      <c r="U273" s="199"/>
    </row>
    <row r="274" spans="7:21" ht="18" customHeight="1">
      <c r="G274" s="204" t="s">
        <v>1265</v>
      </c>
      <c r="H274" s="55" t="s">
        <v>40</v>
      </c>
      <c r="I274" s="211">
        <v>28575934</v>
      </c>
      <c r="J274" s="56"/>
      <c r="K274" s="57"/>
      <c r="U274" s="199"/>
    </row>
    <row r="275" spans="7:21" ht="18" customHeight="1">
      <c r="G275" s="204" t="s">
        <v>1266</v>
      </c>
      <c r="H275" s="55" t="s">
        <v>40</v>
      </c>
      <c r="I275" s="211">
        <v>28575934</v>
      </c>
      <c r="J275" s="56"/>
      <c r="K275" s="57"/>
      <c r="U275" s="199"/>
    </row>
    <row r="276" spans="7:21" ht="18" customHeight="1">
      <c r="G276" s="203" t="s">
        <v>1267</v>
      </c>
      <c r="H276" s="57" t="s">
        <v>40</v>
      </c>
      <c r="I276" s="42">
        <v>28575934</v>
      </c>
      <c r="J276" s="57"/>
      <c r="K276" s="57"/>
      <c r="U276" s="199"/>
    </row>
    <row r="277" spans="7:21" ht="18" customHeight="1">
      <c r="G277" s="204" t="s">
        <v>1268</v>
      </c>
      <c r="H277" s="55" t="s">
        <v>40</v>
      </c>
      <c r="I277" s="211">
        <v>28575934</v>
      </c>
      <c r="J277" s="56"/>
      <c r="K277" s="57"/>
      <c r="U277" s="199"/>
    </row>
    <row r="278" spans="7:21" ht="18" customHeight="1">
      <c r="G278" s="203" t="s">
        <v>1269</v>
      </c>
      <c r="H278" s="57" t="s">
        <v>40</v>
      </c>
      <c r="I278" s="42">
        <v>28575934</v>
      </c>
      <c r="J278" s="57"/>
      <c r="K278" s="57"/>
      <c r="U278" s="199"/>
    </row>
    <row r="279" spans="7:21" ht="18" customHeight="1">
      <c r="G279" s="204" t="s">
        <v>1270</v>
      </c>
      <c r="H279" s="55" t="s">
        <v>40</v>
      </c>
      <c r="I279" s="211">
        <v>28575934</v>
      </c>
      <c r="J279" s="56"/>
      <c r="K279" s="57"/>
      <c r="U279" s="199"/>
    </row>
    <row r="280" spans="7:21" ht="18" customHeight="1">
      <c r="G280" s="203" t="s">
        <v>1271</v>
      </c>
      <c r="H280" s="57" t="s">
        <v>40</v>
      </c>
      <c r="I280" s="42">
        <v>28575934</v>
      </c>
      <c r="J280" s="57"/>
      <c r="K280" s="57"/>
      <c r="U280" s="199"/>
    </row>
    <row r="281" spans="7:21" ht="18" customHeight="1">
      <c r="G281" s="204" t="s">
        <v>1272</v>
      </c>
      <c r="H281" s="55" t="s">
        <v>40</v>
      </c>
      <c r="I281" s="211">
        <v>28575934</v>
      </c>
      <c r="J281" s="56"/>
      <c r="K281" s="57"/>
      <c r="U281" s="199"/>
    </row>
    <row r="282" spans="7:21" ht="18" customHeight="1">
      <c r="G282" s="203" t="s">
        <v>1273</v>
      </c>
      <c r="H282" s="57" t="s">
        <v>40</v>
      </c>
      <c r="I282" s="42">
        <v>28575934</v>
      </c>
      <c r="J282" s="57"/>
      <c r="K282" s="57"/>
      <c r="U282" s="199"/>
    </row>
    <row r="283" spans="7:21" ht="18" customHeight="1">
      <c r="G283" s="204" t="s">
        <v>1274</v>
      </c>
      <c r="H283" s="55" t="s">
        <v>40</v>
      </c>
      <c r="I283" s="211">
        <v>28575934</v>
      </c>
      <c r="J283" s="56"/>
      <c r="K283" s="57"/>
      <c r="U283" s="199"/>
    </row>
    <row r="284" spans="7:21" ht="18" customHeight="1">
      <c r="G284" s="203" t="s">
        <v>1275</v>
      </c>
      <c r="H284" s="57" t="s">
        <v>40</v>
      </c>
      <c r="I284" s="42">
        <v>28575934</v>
      </c>
      <c r="J284" s="57"/>
      <c r="K284" s="57"/>
      <c r="U284" s="199"/>
    </row>
    <row r="285" spans="7:21" ht="18" customHeight="1">
      <c r="G285" s="204" t="s">
        <v>1276</v>
      </c>
      <c r="H285" s="55" t="s">
        <v>40</v>
      </c>
      <c r="I285" s="211">
        <v>28575934</v>
      </c>
      <c r="J285" s="56"/>
      <c r="K285" s="57"/>
      <c r="U285" s="199"/>
    </row>
    <row r="286" spans="7:21" ht="18" customHeight="1">
      <c r="G286" s="203" t="s">
        <v>1277</v>
      </c>
      <c r="H286" s="57" t="s">
        <v>40</v>
      </c>
      <c r="I286" s="42">
        <v>28575934</v>
      </c>
      <c r="J286" s="57"/>
      <c r="K286" s="57"/>
      <c r="U286" s="199"/>
    </row>
    <row r="287" spans="7:21" ht="18" customHeight="1">
      <c r="G287" s="204" t="s">
        <v>1278</v>
      </c>
      <c r="H287" s="55" t="s">
        <v>650</v>
      </c>
      <c r="I287" s="211">
        <v>16528628</v>
      </c>
      <c r="J287" s="56"/>
      <c r="K287" s="57"/>
      <c r="U287" s="199"/>
    </row>
    <row r="288" spans="7:21" ht="18" customHeight="1">
      <c r="G288" s="204" t="s">
        <v>1279</v>
      </c>
      <c r="H288" s="55" t="s">
        <v>41</v>
      </c>
      <c r="I288" s="211">
        <v>28539570</v>
      </c>
      <c r="J288" s="56"/>
      <c r="K288" s="57"/>
      <c r="U288" s="199"/>
    </row>
    <row r="289" spans="7:21" ht="18" customHeight="1">
      <c r="G289" s="203" t="s">
        <v>1280</v>
      </c>
      <c r="H289" s="57" t="s">
        <v>41</v>
      </c>
      <c r="I289" s="42">
        <v>28539570</v>
      </c>
      <c r="J289" s="57"/>
      <c r="K289" s="57"/>
      <c r="U289" s="199"/>
    </row>
    <row r="290" spans="7:21" ht="18" customHeight="1">
      <c r="G290" s="204" t="s">
        <v>1281</v>
      </c>
      <c r="H290" s="55" t="s">
        <v>41</v>
      </c>
      <c r="I290" s="209">
        <v>28539570</v>
      </c>
      <c r="J290" s="56"/>
      <c r="K290" s="57"/>
      <c r="U290" s="199"/>
    </row>
    <row r="291" spans="7:21" ht="18" customHeight="1">
      <c r="G291" s="204" t="s">
        <v>1282</v>
      </c>
      <c r="H291" s="55" t="s">
        <v>41</v>
      </c>
      <c r="I291" s="209">
        <v>28539570</v>
      </c>
      <c r="J291" s="56"/>
      <c r="K291" s="57"/>
      <c r="U291" s="199"/>
    </row>
    <row r="292" spans="7:21" ht="18" customHeight="1">
      <c r="G292" s="203" t="s">
        <v>1283</v>
      </c>
      <c r="H292" s="57" t="s">
        <v>41</v>
      </c>
      <c r="I292" s="42">
        <v>28539570</v>
      </c>
      <c r="J292" s="57"/>
      <c r="K292" s="57"/>
      <c r="U292" s="199"/>
    </row>
    <row r="293" spans="7:21" ht="18" customHeight="1">
      <c r="G293" s="203" t="s">
        <v>1284</v>
      </c>
      <c r="H293" s="57" t="s">
        <v>41</v>
      </c>
      <c r="I293" s="42">
        <v>28539570</v>
      </c>
      <c r="J293" s="57"/>
      <c r="K293" s="57"/>
      <c r="U293" s="199"/>
    </row>
    <row r="294" spans="7:21" ht="18" customHeight="1">
      <c r="G294" s="204" t="s">
        <v>1285</v>
      </c>
      <c r="H294" s="55" t="s">
        <v>42</v>
      </c>
      <c r="I294" s="209">
        <v>80722015</v>
      </c>
      <c r="J294" s="56"/>
      <c r="K294" s="57"/>
      <c r="U294" s="199"/>
    </row>
    <row r="295" spans="7:21" ht="18" customHeight="1">
      <c r="G295" s="203" t="s">
        <v>1286</v>
      </c>
      <c r="H295" s="57" t="s">
        <v>42</v>
      </c>
      <c r="I295" s="42">
        <v>80722015</v>
      </c>
      <c r="J295" s="57"/>
      <c r="K295" s="57"/>
      <c r="U295" s="199"/>
    </row>
    <row r="296" spans="7:21" ht="18" customHeight="1">
      <c r="G296" s="204" t="s">
        <v>1287</v>
      </c>
      <c r="H296" s="55" t="s">
        <v>42</v>
      </c>
      <c r="I296" s="209">
        <v>80722015</v>
      </c>
      <c r="J296" s="56"/>
      <c r="K296" s="57"/>
      <c r="U296" s="199"/>
    </row>
    <row r="297" spans="7:21" ht="18" customHeight="1">
      <c r="G297" s="203" t="s">
        <v>1288</v>
      </c>
      <c r="H297" s="57" t="s">
        <v>42</v>
      </c>
      <c r="I297" s="42">
        <v>80722015</v>
      </c>
      <c r="J297" s="57"/>
      <c r="K297" s="57"/>
      <c r="U297" s="199"/>
    </row>
    <row r="298" spans="7:21" ht="18" customHeight="1">
      <c r="G298" s="204" t="s">
        <v>1289</v>
      </c>
      <c r="H298" s="55" t="s">
        <v>42</v>
      </c>
      <c r="I298" s="209">
        <v>80722015</v>
      </c>
      <c r="J298" s="56"/>
      <c r="K298" s="57"/>
      <c r="U298" s="199"/>
    </row>
    <row r="299" spans="7:21" ht="18" customHeight="1">
      <c r="G299" s="203" t="s">
        <v>1290</v>
      </c>
      <c r="H299" s="57" t="s">
        <v>42</v>
      </c>
      <c r="I299" s="42">
        <v>80722015</v>
      </c>
      <c r="J299" s="57"/>
      <c r="K299" s="57"/>
      <c r="U299" s="199"/>
    </row>
    <row r="300" spans="7:21" ht="18" customHeight="1">
      <c r="G300" s="204" t="s">
        <v>1291</v>
      </c>
      <c r="H300" s="55" t="s">
        <v>42</v>
      </c>
      <c r="I300" s="209">
        <v>80722015</v>
      </c>
      <c r="J300" s="56"/>
      <c r="K300" s="57"/>
      <c r="U300" s="199"/>
    </row>
    <row r="301" spans="7:21" ht="18" customHeight="1">
      <c r="G301" s="203" t="s">
        <v>1292</v>
      </c>
      <c r="H301" s="57" t="s">
        <v>43</v>
      </c>
      <c r="I301" s="42">
        <v>97133511</v>
      </c>
      <c r="J301" s="57"/>
      <c r="K301" s="57"/>
      <c r="U301" s="199"/>
    </row>
    <row r="302" spans="7:21" ht="18" customHeight="1">
      <c r="G302" s="204" t="s">
        <v>1293</v>
      </c>
      <c r="H302" s="55" t="s">
        <v>43</v>
      </c>
      <c r="I302" s="211">
        <v>97133511</v>
      </c>
      <c r="J302" s="56"/>
      <c r="K302" s="57"/>
      <c r="U302" s="199"/>
    </row>
    <row r="303" spans="7:21" ht="18" customHeight="1">
      <c r="G303" s="203" t="s">
        <v>1294</v>
      </c>
      <c r="H303" s="57" t="s">
        <v>43</v>
      </c>
      <c r="I303" s="42">
        <v>97133511</v>
      </c>
      <c r="J303" s="57"/>
      <c r="K303" s="57"/>
      <c r="U303" s="199"/>
    </row>
    <row r="304" spans="7:21" ht="18" customHeight="1">
      <c r="G304" s="204" t="s">
        <v>1295</v>
      </c>
      <c r="H304" s="55" t="s">
        <v>43</v>
      </c>
      <c r="I304" s="211">
        <v>97133511</v>
      </c>
      <c r="J304" s="56"/>
      <c r="K304" s="57"/>
      <c r="U304" s="199"/>
    </row>
    <row r="305" spans="7:21" ht="18" customHeight="1">
      <c r="G305" s="204" t="s">
        <v>1296</v>
      </c>
      <c r="H305" s="55" t="s">
        <v>43</v>
      </c>
      <c r="I305" s="211">
        <v>97133511</v>
      </c>
      <c r="J305" s="56"/>
      <c r="K305" s="57"/>
      <c r="U305" s="199"/>
    </row>
    <row r="306" spans="7:21" ht="18" customHeight="1">
      <c r="G306" s="204" t="s">
        <v>1297</v>
      </c>
      <c r="H306" s="55" t="s">
        <v>43</v>
      </c>
      <c r="I306" s="211">
        <v>97133511</v>
      </c>
      <c r="J306" s="56"/>
      <c r="K306" s="57"/>
      <c r="U306" s="199"/>
    </row>
    <row r="307" spans="7:21" ht="18" customHeight="1">
      <c r="G307" s="204" t="s">
        <v>1298</v>
      </c>
      <c r="H307" s="55" t="s">
        <v>43</v>
      </c>
      <c r="I307" s="211">
        <v>97133511</v>
      </c>
      <c r="J307" s="56"/>
      <c r="K307" s="57"/>
      <c r="U307" s="199"/>
    </row>
    <row r="308" spans="7:21" ht="18" customHeight="1">
      <c r="G308" s="204" t="s">
        <v>1299</v>
      </c>
      <c r="H308" s="55" t="s">
        <v>43</v>
      </c>
      <c r="I308" s="211">
        <v>97133511</v>
      </c>
      <c r="J308" s="56"/>
      <c r="K308" s="57"/>
      <c r="U308" s="199"/>
    </row>
    <row r="309" spans="7:21" ht="18" customHeight="1">
      <c r="G309" s="204" t="s">
        <v>1300</v>
      </c>
      <c r="H309" s="55" t="s">
        <v>43</v>
      </c>
      <c r="I309" s="211">
        <v>97133511</v>
      </c>
      <c r="J309" s="56"/>
      <c r="K309" s="57"/>
      <c r="U309" s="199"/>
    </row>
    <row r="310" spans="7:21" ht="18" customHeight="1">
      <c r="G310" s="204" t="s">
        <v>1301</v>
      </c>
      <c r="H310" s="55" t="s">
        <v>44</v>
      </c>
      <c r="I310" s="211">
        <v>84340685</v>
      </c>
      <c r="J310" s="56"/>
      <c r="K310" s="57"/>
      <c r="U310" s="199"/>
    </row>
    <row r="311" spans="7:21" ht="18" customHeight="1">
      <c r="G311" s="204" t="s">
        <v>1302</v>
      </c>
      <c r="H311" s="55" t="s">
        <v>44</v>
      </c>
      <c r="I311" s="211">
        <v>84340685</v>
      </c>
      <c r="J311" s="56"/>
      <c r="K311" s="57"/>
      <c r="U311" s="199"/>
    </row>
    <row r="312" spans="7:21" ht="18" customHeight="1">
      <c r="G312" s="204" t="s">
        <v>1303</v>
      </c>
      <c r="H312" s="55" t="s">
        <v>44</v>
      </c>
      <c r="I312" s="211">
        <v>84340685</v>
      </c>
      <c r="J312" s="56"/>
      <c r="K312" s="57"/>
      <c r="U312" s="199"/>
    </row>
    <row r="313" spans="7:21" ht="18" customHeight="1">
      <c r="G313" s="204" t="s">
        <v>1304</v>
      </c>
      <c r="H313" s="55" t="s">
        <v>44</v>
      </c>
      <c r="I313" s="211">
        <v>84340685</v>
      </c>
      <c r="J313" s="56"/>
      <c r="K313" s="57"/>
      <c r="U313" s="199"/>
    </row>
    <row r="314" spans="7:21" ht="18" customHeight="1">
      <c r="G314" s="204" t="s">
        <v>1305</v>
      </c>
      <c r="H314" s="55" t="s">
        <v>44</v>
      </c>
      <c r="I314" s="211">
        <v>84340685</v>
      </c>
      <c r="J314" s="56"/>
      <c r="K314" s="57"/>
      <c r="U314" s="199"/>
    </row>
    <row r="315" spans="7:21" ht="18" customHeight="1">
      <c r="G315" s="204" t="s">
        <v>1306</v>
      </c>
      <c r="H315" s="55" t="s">
        <v>44</v>
      </c>
      <c r="I315" s="211">
        <v>84340685</v>
      </c>
      <c r="J315" s="56"/>
      <c r="K315" s="57"/>
      <c r="U315" s="199"/>
    </row>
    <row r="316" spans="7:21" ht="18" customHeight="1">
      <c r="G316" s="204" t="s">
        <v>1307</v>
      </c>
      <c r="H316" s="55" t="s">
        <v>44</v>
      </c>
      <c r="I316" s="211">
        <v>84340685</v>
      </c>
      <c r="J316" s="56"/>
      <c r="K316" s="57"/>
      <c r="U316" s="199"/>
    </row>
    <row r="317" spans="7:21" ht="18" customHeight="1">
      <c r="G317" s="204" t="s">
        <v>1308</v>
      </c>
      <c r="H317" s="55" t="s">
        <v>122</v>
      </c>
      <c r="I317" s="211">
        <v>20326814</v>
      </c>
      <c r="J317" s="56"/>
      <c r="K317" s="57"/>
      <c r="U317" s="199"/>
    </row>
    <row r="318" spans="7:21" ht="18" customHeight="1">
      <c r="G318" s="204" t="s">
        <v>1309</v>
      </c>
      <c r="H318" s="55" t="s">
        <v>122</v>
      </c>
      <c r="I318" s="211">
        <v>20326814</v>
      </c>
      <c r="J318" s="56"/>
      <c r="K318" s="57"/>
      <c r="U318" s="199"/>
    </row>
    <row r="319" spans="7:21" ht="18" customHeight="1">
      <c r="G319" s="204" t="s">
        <v>1310</v>
      </c>
      <c r="H319" s="55" t="s">
        <v>122</v>
      </c>
      <c r="I319" s="211">
        <v>20326814</v>
      </c>
      <c r="J319" s="56"/>
      <c r="K319" s="57"/>
      <c r="U319" s="199"/>
    </row>
    <row r="320" spans="7:21" ht="18" customHeight="1">
      <c r="G320" s="204" t="s">
        <v>1311</v>
      </c>
      <c r="H320" s="55" t="s">
        <v>122</v>
      </c>
      <c r="I320" s="211">
        <v>20326814</v>
      </c>
      <c r="J320" s="56"/>
      <c r="K320" s="57"/>
      <c r="U320" s="199"/>
    </row>
    <row r="321" spans="7:21" ht="18" customHeight="1">
      <c r="G321" s="204" t="s">
        <v>1312</v>
      </c>
      <c r="H321" s="55" t="s">
        <v>122</v>
      </c>
      <c r="I321" s="211">
        <v>20326814</v>
      </c>
      <c r="J321" s="56"/>
      <c r="K321" s="57"/>
      <c r="U321" s="199"/>
    </row>
    <row r="322" spans="7:21" ht="18" customHeight="1">
      <c r="G322" s="204" t="s">
        <v>1313</v>
      </c>
      <c r="H322" s="55" t="s">
        <v>122</v>
      </c>
      <c r="I322" s="211">
        <v>20326814</v>
      </c>
      <c r="J322" s="56"/>
      <c r="K322" s="57"/>
      <c r="U322" s="199"/>
    </row>
    <row r="323" spans="7:21" ht="18" customHeight="1">
      <c r="G323" s="204" t="s">
        <v>1314</v>
      </c>
      <c r="H323" s="55" t="s">
        <v>122</v>
      </c>
      <c r="I323" s="211">
        <v>20326814</v>
      </c>
      <c r="J323" s="56"/>
      <c r="K323" s="57"/>
      <c r="U323" s="199"/>
    </row>
    <row r="324" spans="7:21" ht="18" customHeight="1">
      <c r="G324" s="204" t="s">
        <v>1315</v>
      </c>
      <c r="H324" s="55" t="s">
        <v>45</v>
      </c>
      <c r="I324" s="209">
        <v>16982387</v>
      </c>
      <c r="J324" s="56"/>
      <c r="K324" s="57"/>
      <c r="U324" s="199"/>
    </row>
    <row r="325" spans="7:21" ht="18" customHeight="1">
      <c r="G325" s="204" t="s">
        <v>1316</v>
      </c>
      <c r="H325" s="55" t="s">
        <v>45</v>
      </c>
      <c r="I325" s="209">
        <v>16982387</v>
      </c>
      <c r="J325" s="56"/>
      <c r="K325" s="57"/>
      <c r="U325" s="199"/>
    </row>
    <row r="326" spans="7:21" ht="18" customHeight="1">
      <c r="G326" s="204" t="s">
        <v>1317</v>
      </c>
      <c r="H326" s="55" t="s">
        <v>45</v>
      </c>
      <c r="I326" s="209">
        <v>16982387</v>
      </c>
      <c r="J326" s="56"/>
      <c r="K326" s="57"/>
      <c r="U326" s="199"/>
    </row>
    <row r="327" spans="7:21" ht="18" customHeight="1">
      <c r="G327" s="204" t="s">
        <v>1318</v>
      </c>
      <c r="H327" s="55" t="s">
        <v>45</v>
      </c>
      <c r="I327" s="209">
        <v>16982387</v>
      </c>
      <c r="J327" s="56"/>
      <c r="K327" s="57"/>
      <c r="U327" s="199"/>
    </row>
    <row r="328" spans="7:21" ht="18" customHeight="1">
      <c r="G328" s="204" t="s">
        <v>1319</v>
      </c>
      <c r="H328" s="55" t="s">
        <v>45</v>
      </c>
      <c r="I328" s="209">
        <v>16982387</v>
      </c>
      <c r="J328" s="56"/>
      <c r="K328" s="57"/>
      <c r="U328" s="199"/>
    </row>
    <row r="329" spans="7:21" ht="18" customHeight="1">
      <c r="G329" s="204" t="s">
        <v>1320</v>
      </c>
      <c r="H329" s="55" t="s">
        <v>45</v>
      </c>
      <c r="I329" s="209">
        <v>16982387</v>
      </c>
      <c r="J329" s="56"/>
      <c r="K329" s="57"/>
      <c r="U329" s="199"/>
    </row>
    <row r="330" spans="7:21" ht="18" customHeight="1">
      <c r="G330" s="204" t="s">
        <v>1321</v>
      </c>
      <c r="H330" s="55" t="s">
        <v>45</v>
      </c>
      <c r="I330" s="209">
        <v>16982387</v>
      </c>
      <c r="J330" s="56"/>
      <c r="K330" s="57"/>
      <c r="U330" s="199"/>
    </row>
    <row r="331" spans="7:21" ht="18" customHeight="1">
      <c r="G331" s="204" t="s">
        <v>1322</v>
      </c>
      <c r="H331" s="55" t="s">
        <v>46</v>
      </c>
      <c r="I331" s="211">
        <v>76375576</v>
      </c>
      <c r="J331" s="56"/>
      <c r="K331" s="57"/>
      <c r="U331" s="199"/>
    </row>
    <row r="332" spans="7:21" ht="18" customHeight="1">
      <c r="G332" s="204" t="s">
        <v>1323</v>
      </c>
      <c r="H332" s="55" t="s">
        <v>46</v>
      </c>
      <c r="I332" s="211">
        <v>76375576</v>
      </c>
      <c r="J332" s="56"/>
      <c r="K332" s="57"/>
      <c r="U332" s="199"/>
    </row>
    <row r="333" spans="7:21" ht="18" customHeight="1">
      <c r="G333" s="204" t="s">
        <v>1324</v>
      </c>
      <c r="H333" s="55" t="s">
        <v>46</v>
      </c>
      <c r="I333" s="211">
        <v>76375576</v>
      </c>
      <c r="J333" s="56"/>
      <c r="K333" s="57"/>
      <c r="U333" s="199"/>
    </row>
    <row r="334" spans="7:21" ht="18" customHeight="1">
      <c r="G334" s="204" t="s">
        <v>1325</v>
      </c>
      <c r="H334" s="55" t="s">
        <v>46</v>
      </c>
      <c r="I334" s="211">
        <v>76375576</v>
      </c>
      <c r="J334" s="56"/>
      <c r="K334" s="57"/>
      <c r="U334" s="199"/>
    </row>
    <row r="335" spans="7:21" ht="18" customHeight="1">
      <c r="G335" s="204" t="s">
        <v>1326</v>
      </c>
      <c r="H335" s="55" t="s">
        <v>46</v>
      </c>
      <c r="I335" s="211">
        <v>76375576</v>
      </c>
      <c r="J335" s="56"/>
      <c r="K335" s="57"/>
      <c r="U335" s="199"/>
    </row>
    <row r="336" spans="7:21" ht="18" customHeight="1">
      <c r="G336" s="204" t="s">
        <v>1327</v>
      </c>
      <c r="H336" s="55" t="s">
        <v>46</v>
      </c>
      <c r="I336" s="211">
        <v>76375576</v>
      </c>
      <c r="J336" s="56"/>
      <c r="K336" s="57"/>
      <c r="U336" s="199"/>
    </row>
    <row r="337" spans="7:21" ht="18" customHeight="1">
      <c r="G337" s="204" t="s">
        <v>1328</v>
      </c>
      <c r="H337" s="55" t="s">
        <v>46</v>
      </c>
      <c r="I337" s="211">
        <v>76375576</v>
      </c>
      <c r="J337" s="56"/>
      <c r="K337" s="57"/>
      <c r="U337" s="199"/>
    </row>
    <row r="338" spans="7:21" ht="18" customHeight="1">
      <c r="G338" s="204" t="s">
        <v>1329</v>
      </c>
      <c r="H338" s="212" t="s">
        <v>965</v>
      </c>
      <c r="I338" s="209">
        <v>78427494</v>
      </c>
      <c r="J338" s="56"/>
      <c r="K338" s="57"/>
      <c r="U338" s="199"/>
    </row>
    <row r="339" spans="7:21" ht="18" customHeight="1">
      <c r="G339" s="204" t="s">
        <v>1330</v>
      </c>
      <c r="H339" s="55" t="s">
        <v>965</v>
      </c>
      <c r="I339" s="209">
        <v>78427494</v>
      </c>
      <c r="J339" s="56"/>
      <c r="K339" s="57"/>
      <c r="U339" s="199"/>
    </row>
    <row r="340" spans="7:21" ht="18" customHeight="1">
      <c r="G340" s="204" t="s">
        <v>1331</v>
      </c>
      <c r="H340" s="212" t="s">
        <v>3050</v>
      </c>
      <c r="I340" s="209">
        <v>93838783</v>
      </c>
      <c r="J340" s="56"/>
      <c r="K340" s="57"/>
      <c r="U340" s="199"/>
    </row>
    <row r="341" spans="7:21" ht="18" customHeight="1">
      <c r="G341" s="204" t="s">
        <v>1332</v>
      </c>
      <c r="H341" s="212" t="s">
        <v>3051</v>
      </c>
      <c r="I341" s="209">
        <v>76854920</v>
      </c>
      <c r="J341" s="56"/>
      <c r="K341" s="57"/>
      <c r="U341" s="199"/>
    </row>
    <row r="342" spans="7:21" ht="18" customHeight="1">
      <c r="G342" s="204" t="s">
        <v>1333</v>
      </c>
      <c r="H342" s="212" t="s">
        <v>964</v>
      </c>
      <c r="I342" s="211">
        <v>7894449</v>
      </c>
      <c r="J342" s="56"/>
      <c r="K342" s="57"/>
      <c r="U342" s="199"/>
    </row>
    <row r="343" spans="7:21" ht="18" customHeight="1">
      <c r="G343" s="204" t="s">
        <v>1334</v>
      </c>
      <c r="H343" s="212" t="s">
        <v>3050</v>
      </c>
      <c r="I343" s="211">
        <v>93838783</v>
      </c>
      <c r="J343" s="56"/>
      <c r="K343" s="57"/>
      <c r="U343" s="199"/>
    </row>
    <row r="344" spans="7:21" ht="18" customHeight="1">
      <c r="G344" s="204" t="s">
        <v>1335</v>
      </c>
      <c r="H344" s="212" t="s">
        <v>3051</v>
      </c>
      <c r="I344" s="211">
        <v>76854920</v>
      </c>
      <c r="J344" s="56"/>
      <c r="K344" s="57"/>
      <c r="U344" s="199"/>
    </row>
    <row r="345" spans="7:21" ht="18" customHeight="1">
      <c r="G345" s="213" t="s">
        <v>1336</v>
      </c>
      <c r="H345" s="212" t="s">
        <v>3051</v>
      </c>
      <c r="I345" s="211">
        <v>76854920</v>
      </c>
      <c r="J345" s="56"/>
      <c r="K345" s="57"/>
      <c r="U345" s="199"/>
    </row>
    <row r="346" spans="7:21" ht="18" customHeight="1">
      <c r="G346" s="213" t="s">
        <v>1337</v>
      </c>
      <c r="H346" s="212" t="s">
        <v>3051</v>
      </c>
      <c r="I346" s="211">
        <v>76854920</v>
      </c>
      <c r="J346" s="56"/>
      <c r="K346" s="57"/>
      <c r="U346" s="199"/>
    </row>
    <row r="347" spans="7:21" ht="18" customHeight="1">
      <c r="G347" s="213" t="s">
        <v>1338</v>
      </c>
      <c r="H347" s="212" t="s">
        <v>3052</v>
      </c>
      <c r="I347" s="211">
        <v>20130585</v>
      </c>
      <c r="J347" s="56"/>
      <c r="K347" s="57"/>
      <c r="U347" s="199"/>
    </row>
    <row r="348" spans="7:21" ht="18" customHeight="1">
      <c r="G348" s="213" t="s">
        <v>1339</v>
      </c>
      <c r="H348" s="212" t="s">
        <v>3051</v>
      </c>
      <c r="I348" s="211">
        <v>76854920</v>
      </c>
      <c r="J348" s="56"/>
      <c r="K348" s="57"/>
      <c r="U348" s="199"/>
    </row>
    <row r="349" spans="7:21" ht="18" customHeight="1">
      <c r="G349" s="204" t="s">
        <v>1340</v>
      </c>
      <c r="H349" s="55" t="s">
        <v>3051</v>
      </c>
      <c r="I349" s="209">
        <v>76854920</v>
      </c>
      <c r="J349" s="56"/>
      <c r="K349" s="57"/>
      <c r="U349" s="199"/>
    </row>
    <row r="350" spans="7:21" ht="18" customHeight="1">
      <c r="G350" s="204" t="s">
        <v>1341</v>
      </c>
      <c r="H350" s="55" t="s">
        <v>964</v>
      </c>
      <c r="I350" s="209">
        <v>7894449</v>
      </c>
      <c r="J350" s="56"/>
      <c r="K350" s="57"/>
      <c r="U350" s="199"/>
    </row>
    <row r="351" spans="7:21" ht="18" customHeight="1">
      <c r="G351" s="204" t="s">
        <v>1342</v>
      </c>
      <c r="H351" s="55" t="s">
        <v>47</v>
      </c>
      <c r="I351" s="209">
        <v>89762543</v>
      </c>
      <c r="J351" s="56"/>
      <c r="K351" s="57"/>
      <c r="U351" s="199"/>
    </row>
    <row r="352" spans="7:21" ht="18" customHeight="1">
      <c r="G352" s="204" t="s">
        <v>1343</v>
      </c>
      <c r="H352" s="55" t="s">
        <v>47</v>
      </c>
      <c r="I352" s="209">
        <v>89762543</v>
      </c>
      <c r="J352" s="56"/>
      <c r="K352" s="57"/>
      <c r="U352" s="199"/>
    </row>
    <row r="353" spans="7:21" ht="18" customHeight="1">
      <c r="G353" s="204" t="s">
        <v>1344</v>
      </c>
      <c r="H353" s="55" t="s">
        <v>47</v>
      </c>
      <c r="I353" s="209">
        <v>89762543</v>
      </c>
      <c r="J353" s="56"/>
      <c r="K353" s="57"/>
      <c r="U353" s="199"/>
    </row>
    <row r="354" spans="7:21" ht="18" customHeight="1">
      <c r="G354" s="204" t="s">
        <v>1345</v>
      </c>
      <c r="H354" s="55" t="s">
        <v>47</v>
      </c>
      <c r="I354" s="209">
        <v>89762543</v>
      </c>
      <c r="J354" s="56"/>
      <c r="K354" s="57"/>
      <c r="U354" s="199"/>
    </row>
    <row r="355" spans="7:21" ht="18" customHeight="1">
      <c r="G355" s="204" t="s">
        <v>1346</v>
      </c>
      <c r="H355" s="55" t="s">
        <v>47</v>
      </c>
      <c r="I355" s="209">
        <v>89762543</v>
      </c>
      <c r="J355" s="56"/>
      <c r="K355" s="57"/>
      <c r="U355" s="199"/>
    </row>
    <row r="356" spans="7:21" ht="18" customHeight="1">
      <c r="G356" s="204" t="s">
        <v>1347</v>
      </c>
      <c r="H356" s="55" t="s">
        <v>47</v>
      </c>
      <c r="I356" s="209">
        <v>89762543</v>
      </c>
      <c r="J356" s="56"/>
      <c r="K356" s="57"/>
      <c r="U356" s="199"/>
    </row>
    <row r="357" spans="7:21" ht="18" customHeight="1">
      <c r="G357" s="204" t="s">
        <v>1348</v>
      </c>
      <c r="H357" s="55" t="s">
        <v>47</v>
      </c>
      <c r="I357" s="209">
        <v>89762543</v>
      </c>
      <c r="J357" s="56"/>
      <c r="K357" s="57"/>
      <c r="U357" s="199"/>
    </row>
    <row r="358" spans="7:21" ht="18" customHeight="1">
      <c r="G358" s="204" t="s">
        <v>1349</v>
      </c>
      <c r="H358" s="55" t="s">
        <v>123</v>
      </c>
      <c r="I358" s="209">
        <v>23577737</v>
      </c>
      <c r="J358" s="56"/>
      <c r="K358" s="57"/>
      <c r="U358" s="199"/>
    </row>
    <row r="359" spans="7:21" ht="18" customHeight="1">
      <c r="G359" s="204" t="s">
        <v>1350</v>
      </c>
      <c r="H359" s="55" t="s">
        <v>123</v>
      </c>
      <c r="I359" s="209">
        <v>23577737</v>
      </c>
      <c r="J359" s="56"/>
      <c r="K359" s="57"/>
      <c r="U359" s="199"/>
    </row>
    <row r="360" spans="7:21" ht="18" customHeight="1">
      <c r="G360" s="204" t="s">
        <v>1351</v>
      </c>
      <c r="H360" s="55" t="s">
        <v>3053</v>
      </c>
      <c r="I360" s="209">
        <v>19397874</v>
      </c>
      <c r="J360" s="56"/>
      <c r="K360" s="57"/>
      <c r="U360" s="199"/>
    </row>
    <row r="361" spans="7:21" ht="18" customHeight="1">
      <c r="G361" s="204" t="s">
        <v>1352</v>
      </c>
      <c r="H361" s="55" t="s">
        <v>3054</v>
      </c>
      <c r="I361" s="209">
        <v>5598013</v>
      </c>
      <c r="J361" s="56"/>
      <c r="K361" s="57"/>
      <c r="U361" s="199"/>
    </row>
    <row r="362" spans="7:21" ht="18" customHeight="1">
      <c r="G362" s="204" t="s">
        <v>1353</v>
      </c>
      <c r="H362" s="55" t="s">
        <v>3055</v>
      </c>
      <c r="I362" s="211">
        <v>5971095</v>
      </c>
      <c r="J362" s="56"/>
      <c r="K362" s="57"/>
      <c r="U362" s="199"/>
    </row>
    <row r="363" spans="7:21" ht="18" customHeight="1">
      <c r="G363" s="204" t="s">
        <v>1354</v>
      </c>
      <c r="H363" s="55" t="s">
        <v>3056</v>
      </c>
      <c r="I363" s="211">
        <v>77365029</v>
      </c>
      <c r="J363" s="56"/>
      <c r="K363" s="57"/>
      <c r="U363" s="199"/>
    </row>
    <row r="364" spans="7:21" ht="18" customHeight="1">
      <c r="G364" s="204" t="s">
        <v>1355</v>
      </c>
      <c r="H364" s="212" t="s">
        <v>3053</v>
      </c>
      <c r="I364" s="211">
        <v>19397874</v>
      </c>
      <c r="J364" s="56"/>
      <c r="K364" s="57"/>
      <c r="U364" s="199"/>
    </row>
    <row r="365" spans="7:21" ht="18" customHeight="1">
      <c r="G365" s="204" t="s">
        <v>1356</v>
      </c>
      <c r="H365" s="55" t="s">
        <v>3057</v>
      </c>
      <c r="I365" s="211">
        <v>6174647</v>
      </c>
      <c r="J365" s="56"/>
      <c r="K365" s="57"/>
      <c r="U365" s="199"/>
    </row>
    <row r="366" spans="7:21" ht="18" customHeight="1">
      <c r="G366" s="204" t="s">
        <v>1357</v>
      </c>
      <c r="H366" s="55" t="s">
        <v>836</v>
      </c>
      <c r="I366" s="211">
        <v>78404990</v>
      </c>
      <c r="J366" s="56"/>
      <c r="K366" s="57"/>
      <c r="U366" s="199"/>
    </row>
    <row r="367" spans="7:21" ht="18" customHeight="1">
      <c r="G367" s="204" t="s">
        <v>1358</v>
      </c>
      <c r="H367" s="55" t="s">
        <v>3058</v>
      </c>
      <c r="I367" s="211">
        <v>8007630</v>
      </c>
      <c r="J367" s="56"/>
      <c r="K367" s="57"/>
      <c r="U367" s="199"/>
    </row>
    <row r="368" spans="7:21" ht="18" customHeight="1">
      <c r="G368" s="204" t="s">
        <v>1359</v>
      </c>
      <c r="H368" s="55" t="s">
        <v>837</v>
      </c>
      <c r="I368" s="211">
        <v>25814398</v>
      </c>
      <c r="J368" s="56"/>
      <c r="K368" s="57"/>
      <c r="U368" s="199"/>
    </row>
    <row r="369" spans="7:21" ht="18" customHeight="1">
      <c r="G369" s="203" t="s">
        <v>1360</v>
      </c>
      <c r="H369" s="57" t="s">
        <v>292</v>
      </c>
      <c r="I369" s="42">
        <v>28844662</v>
      </c>
      <c r="J369" s="57"/>
      <c r="K369" s="57"/>
      <c r="U369" s="199"/>
    </row>
    <row r="370" spans="7:21" ht="18" customHeight="1">
      <c r="G370" s="204" t="s">
        <v>1361</v>
      </c>
      <c r="H370" s="55" t="s">
        <v>292</v>
      </c>
      <c r="I370" s="211">
        <v>28844662</v>
      </c>
      <c r="J370" s="56"/>
      <c r="K370" s="57"/>
      <c r="U370" s="199"/>
    </row>
    <row r="371" spans="7:21" ht="18" customHeight="1">
      <c r="G371" s="204" t="s">
        <v>1362</v>
      </c>
      <c r="H371" s="55" t="s">
        <v>292</v>
      </c>
      <c r="I371" s="211">
        <v>28844662</v>
      </c>
      <c r="J371" s="56"/>
      <c r="K371" s="57"/>
      <c r="U371" s="199"/>
    </row>
    <row r="372" spans="7:21" ht="18" customHeight="1">
      <c r="G372" s="204" t="s">
        <v>1363</v>
      </c>
      <c r="H372" s="212" t="s">
        <v>3059</v>
      </c>
      <c r="I372" s="211">
        <v>8414587</v>
      </c>
      <c r="J372" s="56"/>
      <c r="K372" s="57"/>
      <c r="U372" s="199"/>
    </row>
    <row r="373" spans="7:21" ht="18" customHeight="1">
      <c r="G373" s="204" t="s">
        <v>1364</v>
      </c>
      <c r="H373" s="212" t="s">
        <v>3060</v>
      </c>
      <c r="I373" s="211">
        <v>19379550</v>
      </c>
      <c r="J373" s="56"/>
      <c r="K373" s="57"/>
      <c r="U373" s="199"/>
    </row>
    <row r="374" spans="7:21" ht="18" customHeight="1">
      <c r="G374" s="204" t="s">
        <v>1365</v>
      </c>
      <c r="H374" s="55" t="s">
        <v>124</v>
      </c>
      <c r="I374" s="211">
        <v>53629108</v>
      </c>
      <c r="J374" s="56"/>
      <c r="K374" s="57"/>
      <c r="U374" s="199"/>
    </row>
    <row r="375" spans="7:21" ht="18" customHeight="1">
      <c r="G375" s="204" t="s">
        <v>1366</v>
      </c>
      <c r="H375" s="55" t="s">
        <v>124</v>
      </c>
      <c r="I375" s="211">
        <v>53629108</v>
      </c>
      <c r="J375" s="56"/>
      <c r="K375" s="57"/>
      <c r="U375" s="199"/>
    </row>
    <row r="376" spans="7:21" ht="18" customHeight="1">
      <c r="G376" s="204" t="s">
        <v>1367</v>
      </c>
      <c r="H376" s="55" t="s">
        <v>124</v>
      </c>
      <c r="I376" s="211">
        <v>53629108</v>
      </c>
      <c r="J376" s="56"/>
      <c r="K376" s="57"/>
      <c r="U376" s="199"/>
    </row>
    <row r="377" spans="7:21" ht="18" customHeight="1">
      <c r="G377" s="204" t="s">
        <v>1368</v>
      </c>
      <c r="H377" s="55" t="s">
        <v>124</v>
      </c>
      <c r="I377" s="211">
        <v>53629108</v>
      </c>
      <c r="J377" s="56"/>
      <c r="K377" s="57"/>
      <c r="U377" s="199"/>
    </row>
    <row r="378" spans="7:21" ht="18" customHeight="1">
      <c r="G378" s="204" t="s">
        <v>1369</v>
      </c>
      <c r="H378" s="55" t="s">
        <v>124</v>
      </c>
      <c r="I378" s="211">
        <v>53629108</v>
      </c>
      <c r="J378" s="56"/>
      <c r="K378" s="57"/>
      <c r="U378" s="199"/>
    </row>
    <row r="379" spans="7:21" ht="18" customHeight="1">
      <c r="G379" s="204" t="s">
        <v>1370</v>
      </c>
      <c r="H379" s="55" t="s">
        <v>124</v>
      </c>
      <c r="I379" s="211">
        <v>53629108</v>
      </c>
      <c r="J379" s="56"/>
      <c r="K379" s="57"/>
      <c r="U379" s="199"/>
    </row>
    <row r="380" spans="7:21" ht="18" customHeight="1">
      <c r="G380" s="204" t="s">
        <v>1371</v>
      </c>
      <c r="H380" s="55" t="s">
        <v>124</v>
      </c>
      <c r="I380" s="211">
        <v>53629108</v>
      </c>
      <c r="J380" s="56"/>
      <c r="K380" s="57"/>
      <c r="U380" s="199"/>
    </row>
    <row r="381" spans="7:21" ht="18" customHeight="1">
      <c r="G381" s="204" t="s">
        <v>1372</v>
      </c>
      <c r="H381" s="55" t="s">
        <v>124</v>
      </c>
      <c r="I381" s="211">
        <v>53629108</v>
      </c>
      <c r="J381" s="56"/>
      <c r="K381" s="57"/>
      <c r="U381" s="199"/>
    </row>
    <row r="382" spans="7:21" ht="18" customHeight="1">
      <c r="G382" s="204" t="s">
        <v>1373</v>
      </c>
      <c r="H382" s="55" t="s">
        <v>124</v>
      </c>
      <c r="I382" s="211">
        <v>53629108</v>
      </c>
      <c r="J382" s="56"/>
      <c r="K382" s="57"/>
      <c r="U382" s="199"/>
    </row>
    <row r="383" spans="7:21" ht="18" customHeight="1">
      <c r="G383" s="204" t="s">
        <v>1374</v>
      </c>
      <c r="H383" s="55" t="s">
        <v>124</v>
      </c>
      <c r="I383" s="211">
        <v>53629108</v>
      </c>
      <c r="J383" s="56"/>
      <c r="K383" s="57"/>
      <c r="U383" s="199"/>
    </row>
    <row r="384" spans="7:21" ht="18" customHeight="1">
      <c r="G384" s="204" t="s">
        <v>1375</v>
      </c>
      <c r="H384" s="55" t="s">
        <v>124</v>
      </c>
      <c r="I384" s="211">
        <v>53629108</v>
      </c>
      <c r="J384" s="56"/>
      <c r="K384" s="57"/>
      <c r="U384" s="199"/>
    </row>
    <row r="385" spans="7:21" ht="18" customHeight="1">
      <c r="G385" s="204" t="s">
        <v>1376</v>
      </c>
      <c r="H385" s="55" t="s">
        <v>124</v>
      </c>
      <c r="I385" s="209">
        <v>53629108</v>
      </c>
      <c r="J385" s="56"/>
      <c r="K385" s="57"/>
      <c r="U385" s="199"/>
    </row>
    <row r="386" spans="7:21" ht="18" customHeight="1">
      <c r="G386" s="204" t="s">
        <v>1377</v>
      </c>
      <c r="H386" s="55" t="s">
        <v>124</v>
      </c>
      <c r="I386" s="209">
        <v>53629108</v>
      </c>
      <c r="J386" s="56"/>
      <c r="K386" s="57"/>
      <c r="U386" s="199"/>
    </row>
    <row r="387" spans="7:21" ht="18" customHeight="1">
      <c r="G387" s="204" t="s">
        <v>1378</v>
      </c>
      <c r="H387" s="55" t="s">
        <v>124</v>
      </c>
      <c r="I387" s="209">
        <v>53629108</v>
      </c>
      <c r="J387" s="56"/>
      <c r="K387" s="57"/>
      <c r="U387" s="199"/>
    </row>
    <row r="388" spans="7:21" ht="18" customHeight="1">
      <c r="G388" s="204" t="s">
        <v>1379</v>
      </c>
      <c r="H388" s="55" t="s">
        <v>3061</v>
      </c>
      <c r="I388" s="209">
        <v>78178880</v>
      </c>
      <c r="J388" s="214"/>
      <c r="K388" s="57"/>
      <c r="U388" s="199"/>
    </row>
    <row r="389" spans="7:21" ht="18" customHeight="1">
      <c r="G389" s="204" t="s">
        <v>1379</v>
      </c>
      <c r="H389" s="55" t="s">
        <v>838</v>
      </c>
      <c r="I389" s="209">
        <v>2320541</v>
      </c>
      <c r="J389" s="56"/>
      <c r="K389" s="57"/>
      <c r="U389" s="199"/>
    </row>
    <row r="390" spans="7:21" ht="18" customHeight="1">
      <c r="G390" s="204" t="s">
        <v>1380</v>
      </c>
      <c r="H390" s="55" t="s">
        <v>125</v>
      </c>
      <c r="I390" s="209">
        <v>13061866</v>
      </c>
      <c r="J390" s="56"/>
      <c r="K390" s="57"/>
      <c r="U390" s="199"/>
    </row>
    <row r="391" spans="7:21" ht="18" customHeight="1">
      <c r="G391" s="204" t="s">
        <v>1381</v>
      </c>
      <c r="H391" s="55" t="s">
        <v>125</v>
      </c>
      <c r="I391" s="209">
        <v>13061866</v>
      </c>
      <c r="J391" s="56"/>
      <c r="K391" s="57"/>
      <c r="U391" s="199"/>
    </row>
    <row r="392" spans="7:21" ht="18" customHeight="1">
      <c r="G392" s="204" t="s">
        <v>1382</v>
      </c>
      <c r="H392" s="55" t="s">
        <v>126</v>
      </c>
      <c r="I392" s="211">
        <v>86950578</v>
      </c>
      <c r="J392" s="56"/>
      <c r="K392" s="57"/>
      <c r="U392" s="199"/>
    </row>
    <row r="393" spans="7:21" ht="18" customHeight="1">
      <c r="G393" s="204" t="s">
        <v>1383</v>
      </c>
      <c r="H393" s="55" t="s">
        <v>126</v>
      </c>
      <c r="I393" s="211">
        <v>86950578</v>
      </c>
      <c r="J393" s="56"/>
      <c r="K393" s="57"/>
      <c r="U393" s="199"/>
    </row>
    <row r="394" spans="7:21" ht="18" customHeight="1">
      <c r="G394" s="204" t="s">
        <v>1384</v>
      </c>
      <c r="H394" s="55" t="s">
        <v>126</v>
      </c>
      <c r="I394" s="211">
        <v>86950578</v>
      </c>
      <c r="J394" s="56"/>
      <c r="K394" s="57"/>
      <c r="T394" s="199"/>
      <c r="U394" s="199"/>
    </row>
    <row r="395" spans="7:21" ht="18" customHeight="1">
      <c r="G395" s="204" t="s">
        <v>1385</v>
      </c>
      <c r="H395" s="55" t="s">
        <v>126</v>
      </c>
      <c r="I395" s="211">
        <v>86950578</v>
      </c>
      <c r="J395" s="56"/>
      <c r="K395" s="57"/>
      <c r="T395" s="199"/>
      <c r="U395" s="199"/>
    </row>
    <row r="396" spans="7:21" ht="18" customHeight="1">
      <c r="G396" s="204" t="s">
        <v>1386</v>
      </c>
      <c r="H396" s="55" t="s">
        <v>126</v>
      </c>
      <c r="I396" s="211">
        <v>86950578</v>
      </c>
      <c r="J396" s="56"/>
      <c r="K396" s="57"/>
      <c r="U396" s="199"/>
    </row>
    <row r="397" spans="7:21" ht="18" customHeight="1">
      <c r="G397" s="204" t="s">
        <v>1387</v>
      </c>
      <c r="H397" s="55" t="s">
        <v>126</v>
      </c>
      <c r="I397" s="211">
        <v>86950578</v>
      </c>
      <c r="J397" s="56"/>
      <c r="K397" s="57"/>
      <c r="U397" s="199"/>
    </row>
    <row r="398" spans="7:21" ht="18" customHeight="1">
      <c r="G398" s="204" t="s">
        <v>1388</v>
      </c>
      <c r="H398" s="55" t="s">
        <v>126</v>
      </c>
      <c r="I398" s="211">
        <v>86950578</v>
      </c>
      <c r="J398" s="56"/>
      <c r="K398" s="57"/>
      <c r="U398" s="199"/>
    </row>
    <row r="399" spans="7:21" ht="18" customHeight="1">
      <c r="G399" s="204" t="s">
        <v>1389</v>
      </c>
      <c r="H399" s="55" t="s">
        <v>127</v>
      </c>
      <c r="I399" s="209">
        <v>25013410</v>
      </c>
      <c r="J399" s="56"/>
      <c r="K399" s="57"/>
      <c r="U399" s="199"/>
    </row>
    <row r="400" spans="7:21" ht="18" customHeight="1">
      <c r="G400" s="204" t="s">
        <v>1390</v>
      </c>
      <c r="H400" s="55" t="s">
        <v>127</v>
      </c>
      <c r="I400" s="209">
        <v>25013410</v>
      </c>
      <c r="J400" s="56"/>
      <c r="K400" s="57"/>
      <c r="U400" s="199"/>
    </row>
    <row r="401" spans="7:21" ht="18" customHeight="1">
      <c r="G401" s="204" t="s">
        <v>1391</v>
      </c>
      <c r="H401" s="55" t="s">
        <v>127</v>
      </c>
      <c r="I401" s="209">
        <v>25013410</v>
      </c>
      <c r="J401" s="56"/>
      <c r="K401" s="57"/>
      <c r="U401" s="199"/>
    </row>
    <row r="402" spans="7:21" ht="18" customHeight="1">
      <c r="G402" s="204" t="s">
        <v>1392</v>
      </c>
      <c r="H402" s="55" t="s">
        <v>127</v>
      </c>
      <c r="I402" s="209">
        <v>25013410</v>
      </c>
      <c r="J402" s="56"/>
      <c r="K402" s="57"/>
      <c r="T402" s="199"/>
      <c r="U402" s="199"/>
    </row>
    <row r="403" spans="7:21" ht="18" customHeight="1">
      <c r="G403" s="204" t="s">
        <v>1393</v>
      </c>
      <c r="H403" s="55" t="s">
        <v>127</v>
      </c>
      <c r="I403" s="209">
        <v>25013410</v>
      </c>
      <c r="J403" s="56"/>
      <c r="K403" s="57"/>
      <c r="T403" s="199"/>
      <c r="U403" s="199"/>
    </row>
    <row r="404" spans="7:21" ht="18" customHeight="1">
      <c r="G404" s="204" t="s">
        <v>1394</v>
      </c>
      <c r="H404" s="55" t="s">
        <v>128</v>
      </c>
      <c r="I404" s="209">
        <v>14603869</v>
      </c>
      <c r="J404" s="56"/>
      <c r="K404" s="57"/>
      <c r="U404" s="199"/>
    </row>
    <row r="405" spans="7:21" ht="18" customHeight="1">
      <c r="G405" s="204" t="s">
        <v>1395</v>
      </c>
      <c r="H405" s="55" t="s">
        <v>128</v>
      </c>
      <c r="I405" s="209">
        <v>14603869</v>
      </c>
      <c r="J405" s="56"/>
      <c r="K405" s="57"/>
      <c r="U405" s="199"/>
    </row>
    <row r="406" spans="7:21" ht="18" customHeight="1">
      <c r="G406" s="204" t="s">
        <v>1396</v>
      </c>
      <c r="H406" s="55" t="s">
        <v>128</v>
      </c>
      <c r="I406" s="211">
        <v>14603869</v>
      </c>
      <c r="J406" s="56"/>
      <c r="K406" s="57"/>
      <c r="U406" s="199"/>
    </row>
    <row r="407" spans="7:21" ht="18" customHeight="1">
      <c r="G407" s="204" t="s">
        <v>1397</v>
      </c>
      <c r="H407" s="55" t="s">
        <v>128</v>
      </c>
      <c r="I407" s="211">
        <v>14603869</v>
      </c>
      <c r="J407" s="56"/>
      <c r="K407" s="57"/>
      <c r="U407" s="199"/>
    </row>
    <row r="408" spans="7:21" ht="18" customHeight="1">
      <c r="G408" s="204" t="s">
        <v>1398</v>
      </c>
      <c r="H408" s="55" t="s">
        <v>129</v>
      </c>
      <c r="I408" s="211">
        <v>84373019</v>
      </c>
      <c r="J408" s="56"/>
      <c r="K408" s="57"/>
      <c r="U408" s="199"/>
    </row>
    <row r="409" spans="7:21" ht="18" customHeight="1">
      <c r="G409" s="204" t="s">
        <v>1399</v>
      </c>
      <c r="H409" s="55" t="s">
        <v>129</v>
      </c>
      <c r="I409" s="211">
        <v>84373019</v>
      </c>
      <c r="J409" s="56"/>
      <c r="K409" s="57"/>
      <c r="U409" s="199"/>
    </row>
    <row r="410" spans="7:21" ht="18" customHeight="1">
      <c r="G410" s="204" t="s">
        <v>1400</v>
      </c>
      <c r="H410" s="55" t="s">
        <v>48</v>
      </c>
      <c r="I410" s="211">
        <v>16124674</v>
      </c>
      <c r="J410" s="56"/>
      <c r="K410" s="57"/>
      <c r="U410" s="199"/>
    </row>
    <row r="411" spans="7:21" ht="18" customHeight="1">
      <c r="G411" s="204" t="s">
        <v>1401</v>
      </c>
      <c r="H411" s="55" t="s">
        <v>48</v>
      </c>
      <c r="I411" s="211">
        <v>16124674</v>
      </c>
      <c r="J411" s="56"/>
      <c r="K411" s="57"/>
      <c r="U411" s="199"/>
    </row>
    <row r="412" spans="7:21" ht="18" customHeight="1">
      <c r="G412" s="204" t="s">
        <v>1402</v>
      </c>
      <c r="H412" s="55" t="s">
        <v>48</v>
      </c>
      <c r="I412" s="211">
        <v>16124674</v>
      </c>
      <c r="J412" s="56"/>
      <c r="K412" s="57"/>
      <c r="U412" s="199"/>
    </row>
    <row r="413" spans="7:21" ht="18" customHeight="1">
      <c r="G413" s="204" t="s">
        <v>1403</v>
      </c>
      <c r="H413" s="55" t="s">
        <v>48</v>
      </c>
      <c r="I413" s="209">
        <v>16124674</v>
      </c>
      <c r="J413" s="56"/>
      <c r="K413" s="57"/>
      <c r="U413" s="199"/>
    </row>
    <row r="414" spans="7:21" ht="18" customHeight="1">
      <c r="G414" s="204" t="s">
        <v>1404</v>
      </c>
      <c r="H414" s="55" t="s">
        <v>48</v>
      </c>
      <c r="I414" s="209">
        <v>16124674</v>
      </c>
      <c r="J414" s="56"/>
      <c r="K414" s="57"/>
      <c r="U414" s="199"/>
    </row>
    <row r="415" spans="7:21" ht="18" customHeight="1">
      <c r="G415" s="204" t="s">
        <v>1405</v>
      </c>
      <c r="H415" s="55" t="s">
        <v>48</v>
      </c>
      <c r="I415" s="209">
        <v>16124674</v>
      </c>
      <c r="J415" s="56"/>
      <c r="K415" s="57"/>
      <c r="U415" s="199"/>
    </row>
    <row r="416" spans="7:21" ht="18" customHeight="1">
      <c r="G416" s="204" t="s">
        <v>1406</v>
      </c>
      <c r="H416" s="55" t="s">
        <v>48</v>
      </c>
      <c r="I416" s="209">
        <v>16124674</v>
      </c>
      <c r="J416" s="56"/>
      <c r="K416" s="57"/>
      <c r="T416" s="199"/>
      <c r="U416" s="199"/>
    </row>
    <row r="417" spans="7:21" ht="18" customHeight="1">
      <c r="G417" s="204" t="s">
        <v>1407</v>
      </c>
      <c r="H417" s="55" t="s">
        <v>49</v>
      </c>
      <c r="I417" s="209">
        <v>12104727</v>
      </c>
      <c r="J417" s="56"/>
      <c r="K417" s="57"/>
      <c r="T417" s="199"/>
      <c r="U417" s="199"/>
    </row>
    <row r="418" spans="7:21" ht="18" customHeight="1">
      <c r="G418" s="204" t="s">
        <v>1408</v>
      </c>
      <c r="H418" s="55" t="s">
        <v>49</v>
      </c>
      <c r="I418" s="209">
        <v>12104727</v>
      </c>
      <c r="J418" s="56"/>
      <c r="K418" s="57"/>
      <c r="T418" s="199"/>
      <c r="U418" s="199"/>
    </row>
    <row r="419" spans="7:21" ht="18" customHeight="1">
      <c r="G419" s="204" t="s">
        <v>1409</v>
      </c>
      <c r="H419" s="55" t="s">
        <v>49</v>
      </c>
      <c r="I419" s="209">
        <v>12104727</v>
      </c>
      <c r="J419" s="56"/>
      <c r="K419" s="57"/>
      <c r="U419" s="199"/>
    </row>
    <row r="420" spans="7:21" ht="18" customHeight="1">
      <c r="G420" s="204" t="s">
        <v>1410</v>
      </c>
      <c r="H420" s="55" t="s">
        <v>49</v>
      </c>
      <c r="I420" s="209">
        <v>12104727</v>
      </c>
      <c r="J420" s="56"/>
      <c r="K420" s="57"/>
      <c r="T420" s="199"/>
      <c r="U420" s="199"/>
    </row>
    <row r="421" spans="7:21" ht="18" customHeight="1">
      <c r="G421" s="204" t="s">
        <v>1411</v>
      </c>
      <c r="H421" s="55" t="s">
        <v>49</v>
      </c>
      <c r="I421" s="209">
        <v>12104727</v>
      </c>
      <c r="J421" s="56"/>
      <c r="K421" s="57"/>
      <c r="T421" s="199"/>
      <c r="U421" s="199"/>
    </row>
    <row r="422" spans="7:21" ht="18" customHeight="1">
      <c r="G422" s="204" t="s">
        <v>1412</v>
      </c>
      <c r="H422" s="55" t="s">
        <v>49</v>
      </c>
      <c r="I422" s="209">
        <v>12104727</v>
      </c>
      <c r="J422" s="56"/>
      <c r="K422" s="57"/>
      <c r="U422" s="199"/>
    </row>
    <row r="423" spans="7:21" ht="18" customHeight="1">
      <c r="G423" s="204" t="s">
        <v>1413</v>
      </c>
      <c r="H423" s="55" t="s">
        <v>49</v>
      </c>
      <c r="I423" s="209">
        <v>12104727</v>
      </c>
      <c r="J423" s="56"/>
      <c r="K423" s="57"/>
      <c r="T423" s="199"/>
      <c r="U423" s="199"/>
    </row>
    <row r="424" spans="7:21" ht="18" customHeight="1">
      <c r="G424" s="204" t="s">
        <v>1414</v>
      </c>
      <c r="H424" s="55" t="s">
        <v>50</v>
      </c>
      <c r="I424" s="209">
        <v>80457851</v>
      </c>
      <c r="J424" s="56"/>
      <c r="K424" s="57"/>
      <c r="T424" s="199"/>
      <c r="U424" s="199"/>
    </row>
    <row r="425" spans="7:21" ht="18" customHeight="1">
      <c r="G425" s="204" t="s">
        <v>1415</v>
      </c>
      <c r="H425" s="55" t="s">
        <v>50</v>
      </c>
      <c r="I425" s="209">
        <v>80457851</v>
      </c>
      <c r="J425" s="56"/>
      <c r="K425" s="57"/>
      <c r="U425" s="199"/>
    </row>
    <row r="426" spans="7:21" ht="18" customHeight="1">
      <c r="G426" s="204" t="s">
        <v>1416</v>
      </c>
      <c r="H426" s="55" t="s">
        <v>50</v>
      </c>
      <c r="I426" s="209">
        <v>80457851</v>
      </c>
      <c r="J426" s="56"/>
      <c r="K426" s="57"/>
      <c r="U426" s="199"/>
    </row>
    <row r="427" spans="7:21" ht="18" customHeight="1">
      <c r="G427" s="204" t="s">
        <v>1417</v>
      </c>
      <c r="H427" s="55" t="s">
        <v>50</v>
      </c>
      <c r="I427" s="209">
        <v>80457851</v>
      </c>
      <c r="J427" s="56"/>
      <c r="K427" s="57"/>
      <c r="U427" s="199"/>
    </row>
    <row r="428" spans="7:21" ht="18" customHeight="1">
      <c r="G428" s="204" t="s">
        <v>1418</v>
      </c>
      <c r="H428" s="55" t="s">
        <v>50</v>
      </c>
      <c r="I428" s="209">
        <v>80457851</v>
      </c>
      <c r="J428" s="56"/>
      <c r="K428" s="57"/>
      <c r="U428" s="199"/>
    </row>
    <row r="429" spans="7:21" ht="18" customHeight="1">
      <c r="G429" s="204" t="s">
        <v>1419</v>
      </c>
      <c r="H429" s="55" t="s">
        <v>50</v>
      </c>
      <c r="I429" s="209">
        <v>80457851</v>
      </c>
      <c r="J429" s="56"/>
      <c r="K429" s="57"/>
      <c r="T429" s="199"/>
      <c r="U429" s="199"/>
    </row>
    <row r="430" spans="7:21" ht="18" customHeight="1">
      <c r="G430" s="204" t="s">
        <v>1420</v>
      </c>
      <c r="H430" s="55" t="s">
        <v>50</v>
      </c>
      <c r="I430" s="209">
        <v>80457851</v>
      </c>
      <c r="J430" s="56"/>
      <c r="K430" s="57"/>
      <c r="T430" s="199"/>
      <c r="U430" s="199"/>
    </row>
    <row r="431" spans="7:21" ht="18" customHeight="1">
      <c r="G431" s="204" t="s">
        <v>1421</v>
      </c>
      <c r="H431" s="55" t="s">
        <v>51</v>
      </c>
      <c r="I431" s="209">
        <v>22834842</v>
      </c>
      <c r="J431" s="56"/>
      <c r="K431" s="57"/>
      <c r="T431" s="199"/>
      <c r="U431" s="199"/>
    </row>
    <row r="432" spans="7:21" ht="18" customHeight="1">
      <c r="G432" s="204" t="s">
        <v>1422</v>
      </c>
      <c r="H432" s="55" t="s">
        <v>51</v>
      </c>
      <c r="I432" s="209">
        <v>22834842</v>
      </c>
      <c r="J432" s="56"/>
      <c r="K432" s="57"/>
      <c r="U432" s="199"/>
    </row>
    <row r="433" spans="7:21" ht="18" customHeight="1">
      <c r="G433" s="204" t="s">
        <v>1423</v>
      </c>
      <c r="H433" s="55" t="s">
        <v>51</v>
      </c>
      <c r="I433" s="209">
        <v>22834842</v>
      </c>
      <c r="J433" s="56"/>
      <c r="K433" s="57"/>
      <c r="U433" s="199"/>
    </row>
    <row r="434" spans="7:21" ht="18" customHeight="1">
      <c r="G434" s="204" t="s">
        <v>1424</v>
      </c>
      <c r="H434" s="55" t="s">
        <v>51</v>
      </c>
      <c r="I434" s="211">
        <v>22834842</v>
      </c>
      <c r="J434" s="56"/>
      <c r="K434" s="57"/>
      <c r="U434" s="199"/>
    </row>
    <row r="435" spans="7:21" ht="18" customHeight="1">
      <c r="G435" s="204" t="s">
        <v>1425</v>
      </c>
      <c r="H435" s="55" t="s">
        <v>51</v>
      </c>
      <c r="I435" s="211">
        <v>22834842</v>
      </c>
      <c r="J435" s="56"/>
      <c r="K435" s="57"/>
      <c r="U435" s="199"/>
    </row>
    <row r="436" spans="7:21" ht="18" customHeight="1">
      <c r="G436" s="204" t="s">
        <v>1426</v>
      </c>
      <c r="H436" s="55" t="s">
        <v>51</v>
      </c>
      <c r="I436" s="211">
        <v>22834842</v>
      </c>
      <c r="J436" s="56"/>
      <c r="K436" s="57"/>
      <c r="U436" s="199"/>
    </row>
    <row r="437" spans="7:21" ht="18" customHeight="1">
      <c r="G437" s="204" t="s">
        <v>1427</v>
      </c>
      <c r="H437" s="55" t="s">
        <v>51</v>
      </c>
      <c r="I437" s="211">
        <v>22834842</v>
      </c>
      <c r="J437" s="56"/>
      <c r="K437" s="57"/>
      <c r="U437" s="199"/>
    </row>
    <row r="438" spans="7:21" ht="18" customHeight="1">
      <c r="G438" s="204" t="s">
        <v>1428</v>
      </c>
      <c r="H438" s="55" t="s">
        <v>130</v>
      </c>
      <c r="I438" s="211">
        <v>70675581</v>
      </c>
      <c r="J438" s="56"/>
      <c r="K438" s="57"/>
      <c r="U438" s="199"/>
    </row>
    <row r="439" spans="7:21" ht="18" customHeight="1">
      <c r="G439" s="204" t="s">
        <v>1429</v>
      </c>
      <c r="H439" s="55" t="s">
        <v>130</v>
      </c>
      <c r="I439" s="211">
        <v>70675581</v>
      </c>
      <c r="J439" s="56"/>
      <c r="K439" s="57"/>
      <c r="U439" s="199"/>
    </row>
    <row r="440" spans="7:21" ht="18" customHeight="1">
      <c r="G440" s="204" t="s">
        <v>1430</v>
      </c>
      <c r="H440" s="55" t="s">
        <v>130</v>
      </c>
      <c r="I440" s="211">
        <v>70675581</v>
      </c>
      <c r="J440" s="56"/>
      <c r="K440" s="57"/>
      <c r="U440" s="199"/>
    </row>
    <row r="441" spans="7:21" ht="18" customHeight="1">
      <c r="G441" s="204" t="s">
        <v>1431</v>
      </c>
      <c r="H441" s="55" t="s">
        <v>130</v>
      </c>
      <c r="I441" s="211">
        <v>70675581</v>
      </c>
      <c r="J441" s="56"/>
      <c r="K441" s="57"/>
      <c r="U441" s="199"/>
    </row>
    <row r="442" spans="7:21" ht="18" customHeight="1">
      <c r="G442" s="204" t="s">
        <v>1432</v>
      </c>
      <c r="H442" s="55" t="s">
        <v>52</v>
      </c>
      <c r="I442" s="211">
        <v>80101851</v>
      </c>
      <c r="J442" s="56"/>
      <c r="K442" s="57"/>
      <c r="U442" s="199"/>
    </row>
    <row r="443" spans="7:21" ht="18" customHeight="1">
      <c r="G443" s="204" t="s">
        <v>1433</v>
      </c>
      <c r="H443" s="55" t="s">
        <v>52</v>
      </c>
      <c r="I443" s="211">
        <v>80101851</v>
      </c>
      <c r="J443" s="56"/>
      <c r="K443" s="57"/>
      <c r="U443" s="199"/>
    </row>
    <row r="444" spans="7:21" ht="18" customHeight="1">
      <c r="G444" s="204" t="s">
        <v>1434</v>
      </c>
      <c r="H444" s="55" t="s">
        <v>52</v>
      </c>
      <c r="I444" s="211">
        <v>80101851</v>
      </c>
      <c r="J444" s="56"/>
      <c r="K444" s="57"/>
      <c r="U444" s="199"/>
    </row>
    <row r="445" spans="7:21" ht="18" customHeight="1">
      <c r="G445" s="204" t="s">
        <v>1435</v>
      </c>
      <c r="H445" s="55" t="s">
        <v>52</v>
      </c>
      <c r="I445" s="211">
        <v>80101851</v>
      </c>
      <c r="J445" s="56"/>
      <c r="K445" s="57"/>
      <c r="U445" s="199"/>
    </row>
    <row r="446" spans="7:21" ht="18" customHeight="1">
      <c r="G446" s="204" t="s">
        <v>1436</v>
      </c>
      <c r="H446" s="55" t="s">
        <v>52</v>
      </c>
      <c r="I446" s="211">
        <v>80101851</v>
      </c>
      <c r="J446" s="56"/>
      <c r="K446" s="57"/>
      <c r="U446" s="199"/>
    </row>
    <row r="447" spans="7:21" ht="18" customHeight="1">
      <c r="G447" s="204" t="s">
        <v>1437</v>
      </c>
      <c r="H447" s="55" t="s">
        <v>52</v>
      </c>
      <c r="I447" s="211">
        <v>80101851</v>
      </c>
      <c r="J447" s="56"/>
      <c r="K447" s="57"/>
      <c r="U447" s="199"/>
    </row>
    <row r="448" spans="7:21" ht="18" customHeight="1">
      <c r="G448" s="204" t="s">
        <v>1438</v>
      </c>
      <c r="H448" s="55" t="s">
        <v>293</v>
      </c>
      <c r="I448" s="209">
        <v>86826847</v>
      </c>
      <c r="J448" s="56"/>
      <c r="K448" s="57"/>
      <c r="T448" s="199"/>
      <c r="U448" s="199"/>
    </row>
    <row r="449" spans="7:21" ht="18" customHeight="1">
      <c r="G449" s="204" t="s">
        <v>1439</v>
      </c>
      <c r="H449" s="55" t="s">
        <v>293</v>
      </c>
      <c r="I449" s="209">
        <v>86826847</v>
      </c>
      <c r="J449" s="56"/>
      <c r="K449" s="57"/>
      <c r="U449" s="199"/>
    </row>
    <row r="450" spans="7:21" ht="18" customHeight="1">
      <c r="G450" s="204" t="s">
        <v>1440</v>
      </c>
      <c r="H450" s="212" t="s">
        <v>3062</v>
      </c>
      <c r="I450" s="209">
        <v>28166092</v>
      </c>
      <c r="J450" s="56"/>
      <c r="K450" s="57"/>
      <c r="U450" s="199"/>
    </row>
    <row r="451" spans="7:21" ht="18" customHeight="1">
      <c r="G451" s="242" t="s">
        <v>3063</v>
      </c>
      <c r="H451" s="212" t="s">
        <v>3062</v>
      </c>
      <c r="I451" s="209">
        <v>28166092</v>
      </c>
      <c r="J451" s="56"/>
      <c r="K451" s="57"/>
      <c r="U451" s="199"/>
    </row>
    <row r="452" spans="7:21" ht="18" customHeight="1">
      <c r="G452" s="204" t="s">
        <v>1441</v>
      </c>
      <c r="H452" s="212" t="s">
        <v>3062</v>
      </c>
      <c r="I452" s="209">
        <v>28166092</v>
      </c>
      <c r="J452" s="56"/>
      <c r="K452" s="57"/>
      <c r="U452" s="199"/>
    </row>
    <row r="453" spans="7:21" ht="18" customHeight="1">
      <c r="G453" s="204" t="s">
        <v>1442</v>
      </c>
      <c r="H453" s="212" t="s">
        <v>3062</v>
      </c>
      <c r="I453" s="209">
        <v>28166092</v>
      </c>
      <c r="J453" s="56"/>
      <c r="K453" s="57"/>
      <c r="U453" s="199"/>
    </row>
    <row r="454" spans="7:21" ht="18" customHeight="1">
      <c r="G454" s="204" t="s">
        <v>1443</v>
      </c>
      <c r="H454" s="212" t="s">
        <v>3062</v>
      </c>
      <c r="I454" s="209">
        <v>28166092</v>
      </c>
      <c r="J454" s="56"/>
      <c r="K454" s="57"/>
      <c r="U454" s="199"/>
    </row>
    <row r="455" spans="7:21" ht="18" customHeight="1">
      <c r="G455" s="204" t="s">
        <v>1444</v>
      </c>
      <c r="H455" s="212" t="s">
        <v>3062</v>
      </c>
      <c r="I455" s="209">
        <v>28166092</v>
      </c>
      <c r="J455" s="56"/>
      <c r="K455" s="57"/>
      <c r="U455" s="199"/>
    </row>
    <row r="456" spans="7:21" ht="18" customHeight="1">
      <c r="G456" s="204" t="s">
        <v>1445</v>
      </c>
      <c r="H456" s="212" t="s">
        <v>3062</v>
      </c>
      <c r="I456" s="209">
        <v>28166092</v>
      </c>
      <c r="J456" s="56"/>
      <c r="K456" s="57"/>
      <c r="U456" s="199"/>
    </row>
    <row r="457" spans="7:21" ht="18" customHeight="1">
      <c r="G457" s="204" t="s">
        <v>1446</v>
      </c>
      <c r="H457" s="212" t="s">
        <v>3062</v>
      </c>
      <c r="I457" s="209">
        <v>28166092</v>
      </c>
      <c r="J457" s="56"/>
      <c r="K457" s="57"/>
      <c r="U457" s="199"/>
    </row>
    <row r="458" spans="7:21" ht="18" customHeight="1">
      <c r="G458" s="217" t="s">
        <v>3155</v>
      </c>
      <c r="H458" s="218" t="s">
        <v>3062</v>
      </c>
      <c r="I458" s="228">
        <v>28166092</v>
      </c>
      <c r="J458" s="230"/>
      <c r="K458" s="58"/>
      <c r="U458" s="199"/>
    </row>
    <row r="459" spans="7:21" ht="18" customHeight="1">
      <c r="G459" s="217" t="s">
        <v>3156</v>
      </c>
      <c r="H459" s="218" t="s">
        <v>3062</v>
      </c>
      <c r="I459" s="228">
        <v>28166092</v>
      </c>
      <c r="J459" s="230"/>
      <c r="K459" s="58"/>
      <c r="U459" s="199"/>
    </row>
    <row r="460" spans="7:21" ht="18" customHeight="1">
      <c r="G460" s="217" t="s">
        <v>3157</v>
      </c>
      <c r="H460" s="218" t="s">
        <v>3062</v>
      </c>
      <c r="I460" s="228">
        <v>28166092</v>
      </c>
      <c r="J460" s="230"/>
      <c r="K460" s="58"/>
      <c r="U460" s="199"/>
    </row>
    <row r="461" spans="7:21" ht="18" customHeight="1">
      <c r="G461" s="217" t="s">
        <v>3158</v>
      </c>
      <c r="H461" s="218" t="s">
        <v>3062</v>
      </c>
      <c r="I461" s="228">
        <v>28166092</v>
      </c>
      <c r="J461" s="230"/>
      <c r="K461" s="58"/>
      <c r="U461" s="199"/>
    </row>
    <row r="462" spans="7:21" ht="18" customHeight="1">
      <c r="G462" s="217" t="s">
        <v>3159</v>
      </c>
      <c r="H462" s="218" t="s">
        <v>3062</v>
      </c>
      <c r="I462" s="228">
        <v>28166092</v>
      </c>
      <c r="J462" s="230"/>
      <c r="K462" s="58"/>
      <c r="U462" s="199"/>
    </row>
    <row r="463" spans="7:21" ht="18" customHeight="1">
      <c r="G463" s="217" t="s">
        <v>3160</v>
      </c>
      <c r="H463" s="218" t="s">
        <v>3062</v>
      </c>
      <c r="I463" s="228">
        <v>28166092</v>
      </c>
      <c r="J463" s="230"/>
      <c r="K463" s="58"/>
      <c r="U463" s="199"/>
    </row>
    <row r="464" spans="7:21" ht="18" customHeight="1">
      <c r="G464" s="204" t="s">
        <v>1447</v>
      </c>
      <c r="H464" s="55" t="s">
        <v>131</v>
      </c>
      <c r="I464" s="209">
        <v>12608614</v>
      </c>
      <c r="J464" s="56"/>
      <c r="K464" s="57"/>
      <c r="U464" s="199"/>
    </row>
    <row r="465" spans="7:21" ht="18" customHeight="1">
      <c r="G465" s="204" t="s">
        <v>1448</v>
      </c>
      <c r="H465" s="55" t="s">
        <v>131</v>
      </c>
      <c r="I465" s="209">
        <v>12608614</v>
      </c>
      <c r="J465" s="56"/>
      <c r="K465" s="57"/>
      <c r="U465" s="199"/>
    </row>
    <row r="466" spans="7:21" ht="18" customHeight="1">
      <c r="G466" s="204" t="s">
        <v>1449</v>
      </c>
      <c r="H466" s="55" t="s">
        <v>131</v>
      </c>
      <c r="I466" s="209">
        <v>12608614</v>
      </c>
      <c r="J466" s="56"/>
      <c r="K466" s="57"/>
      <c r="U466" s="199"/>
    </row>
    <row r="467" spans="7:21" ht="18" customHeight="1">
      <c r="G467" s="204" t="s">
        <v>1450</v>
      </c>
      <c r="H467" s="55" t="s">
        <v>131</v>
      </c>
      <c r="I467" s="209">
        <v>12608614</v>
      </c>
      <c r="J467" s="56"/>
      <c r="K467" s="57"/>
      <c r="U467" s="199"/>
    </row>
    <row r="468" spans="7:21" ht="18" customHeight="1">
      <c r="G468" s="204" t="s">
        <v>1451</v>
      </c>
      <c r="H468" s="55" t="s">
        <v>131</v>
      </c>
      <c r="I468" s="209">
        <v>12608614</v>
      </c>
      <c r="J468" s="56"/>
      <c r="K468" s="57"/>
      <c r="U468" s="199"/>
    </row>
    <row r="469" spans="7:21" ht="18" customHeight="1">
      <c r="G469" s="204" t="s">
        <v>1452</v>
      </c>
      <c r="H469" s="55" t="s">
        <v>131</v>
      </c>
      <c r="I469" s="211">
        <v>12608614</v>
      </c>
      <c r="J469" s="56"/>
      <c r="K469" s="57"/>
      <c r="U469" s="199"/>
    </row>
    <row r="470" spans="7:21" ht="18" customHeight="1">
      <c r="G470" s="204" t="s">
        <v>1453</v>
      </c>
      <c r="H470" s="55" t="s">
        <v>131</v>
      </c>
      <c r="I470" s="211">
        <v>12608614</v>
      </c>
      <c r="J470" s="56"/>
      <c r="K470" s="57"/>
      <c r="U470" s="199"/>
    </row>
    <row r="471" spans="7:21" ht="18" customHeight="1">
      <c r="G471" s="204" t="s">
        <v>1454</v>
      </c>
      <c r="H471" s="55" t="s">
        <v>53</v>
      </c>
      <c r="I471" s="211">
        <v>24508528</v>
      </c>
      <c r="J471" s="56"/>
      <c r="K471" s="57"/>
      <c r="U471" s="199"/>
    </row>
    <row r="472" spans="7:21" ht="18" customHeight="1">
      <c r="G472" s="204" t="s">
        <v>1455</v>
      </c>
      <c r="H472" s="55" t="s">
        <v>53</v>
      </c>
      <c r="I472" s="211">
        <v>24508528</v>
      </c>
      <c r="J472" s="56"/>
      <c r="K472" s="57"/>
      <c r="U472" s="199"/>
    </row>
    <row r="473" spans="7:21" ht="18" customHeight="1">
      <c r="G473" s="204" t="s">
        <v>1456</v>
      </c>
      <c r="H473" s="55" t="s">
        <v>53</v>
      </c>
      <c r="I473" s="211">
        <v>24508528</v>
      </c>
      <c r="J473" s="56"/>
      <c r="K473" s="57"/>
      <c r="U473" s="199"/>
    </row>
    <row r="474" spans="7:21" ht="18" customHeight="1">
      <c r="G474" s="204" t="s">
        <v>1457</v>
      </c>
      <c r="H474" s="55" t="s">
        <v>53</v>
      </c>
      <c r="I474" s="211">
        <v>24508528</v>
      </c>
      <c r="J474" s="56"/>
      <c r="K474" s="57"/>
      <c r="U474" s="199"/>
    </row>
    <row r="475" spans="7:21" ht="18" customHeight="1">
      <c r="G475" s="204" t="s">
        <v>1458</v>
      </c>
      <c r="H475" s="55" t="s">
        <v>53</v>
      </c>
      <c r="I475" s="211">
        <v>24508528</v>
      </c>
      <c r="J475" s="56"/>
      <c r="K475" s="57"/>
      <c r="U475" s="199"/>
    </row>
    <row r="476" spans="7:21" ht="18" customHeight="1">
      <c r="G476" s="204" t="s">
        <v>1459</v>
      </c>
      <c r="H476" s="55" t="s">
        <v>53</v>
      </c>
      <c r="I476" s="209">
        <v>24508528</v>
      </c>
      <c r="J476" s="56"/>
      <c r="K476" s="57"/>
      <c r="U476" s="199"/>
    </row>
    <row r="477" spans="7:21" ht="18" customHeight="1">
      <c r="G477" s="204" t="s">
        <v>1460</v>
      </c>
      <c r="H477" s="55" t="s">
        <v>132</v>
      </c>
      <c r="I477" s="209">
        <v>27217278</v>
      </c>
      <c r="J477" s="56"/>
      <c r="K477" s="57"/>
      <c r="U477" s="199"/>
    </row>
    <row r="478" spans="7:21" ht="18" customHeight="1">
      <c r="G478" s="204" t="s">
        <v>1461</v>
      </c>
      <c r="H478" s="55" t="s">
        <v>132</v>
      </c>
      <c r="I478" s="209">
        <v>27217278</v>
      </c>
      <c r="J478" s="56"/>
      <c r="K478" s="57"/>
      <c r="U478" s="199"/>
    </row>
    <row r="479" spans="7:21" ht="18" customHeight="1">
      <c r="G479" s="204" t="s">
        <v>1462</v>
      </c>
      <c r="H479" s="55" t="s">
        <v>132</v>
      </c>
      <c r="I479" s="209">
        <v>27217278</v>
      </c>
      <c r="J479" s="56"/>
      <c r="K479" s="57"/>
      <c r="U479" s="199"/>
    </row>
    <row r="480" spans="7:21" ht="18" customHeight="1">
      <c r="G480" s="204" t="s">
        <v>1463</v>
      </c>
      <c r="H480" s="55" t="s">
        <v>132</v>
      </c>
      <c r="I480" s="209">
        <v>27217278</v>
      </c>
      <c r="J480" s="56"/>
      <c r="K480" s="57"/>
      <c r="U480" s="199"/>
    </row>
    <row r="481" spans="7:21" ht="18" customHeight="1">
      <c r="G481" s="204" t="s">
        <v>1464</v>
      </c>
      <c r="H481" s="55" t="s">
        <v>132</v>
      </c>
      <c r="I481" s="209">
        <v>27217278</v>
      </c>
      <c r="J481" s="56"/>
      <c r="K481" s="57"/>
      <c r="U481" s="199"/>
    </row>
    <row r="482" spans="7:21" ht="18" customHeight="1">
      <c r="G482" s="204" t="s">
        <v>1465</v>
      </c>
      <c r="H482" s="55" t="s">
        <v>132</v>
      </c>
      <c r="I482" s="209">
        <v>27217278</v>
      </c>
      <c r="J482" s="56"/>
      <c r="K482" s="57"/>
      <c r="U482" s="199"/>
    </row>
    <row r="483" spans="7:21" ht="18" customHeight="1">
      <c r="G483" s="204" t="s">
        <v>1466</v>
      </c>
      <c r="H483" s="55" t="s">
        <v>132</v>
      </c>
      <c r="I483" s="209">
        <v>27217278</v>
      </c>
      <c r="J483" s="56"/>
      <c r="K483" s="57"/>
      <c r="U483" s="199"/>
    </row>
    <row r="484" spans="7:21" ht="18" customHeight="1">
      <c r="G484" s="204" t="s">
        <v>1467</v>
      </c>
      <c r="H484" s="55" t="s">
        <v>133</v>
      </c>
      <c r="I484" s="209">
        <v>28143459</v>
      </c>
      <c r="J484" s="56"/>
      <c r="K484" s="57"/>
      <c r="U484" s="199"/>
    </row>
    <row r="485" spans="7:21" ht="18" customHeight="1">
      <c r="G485" s="204" t="s">
        <v>1468</v>
      </c>
      <c r="H485" s="55" t="s">
        <v>956</v>
      </c>
      <c r="I485" s="209">
        <v>17396890</v>
      </c>
      <c r="J485" s="56"/>
      <c r="K485" s="57"/>
      <c r="U485" s="199"/>
    </row>
    <row r="486" spans="7:21" ht="18" customHeight="1">
      <c r="G486" s="204" t="s">
        <v>1469</v>
      </c>
      <c r="H486" s="55" t="s">
        <v>956</v>
      </c>
      <c r="I486" s="209">
        <v>17396890</v>
      </c>
      <c r="J486" s="56"/>
      <c r="K486" s="57"/>
      <c r="U486" s="199"/>
    </row>
    <row r="487" spans="7:21" ht="18" customHeight="1">
      <c r="G487" s="204" t="s">
        <v>1470</v>
      </c>
      <c r="H487" s="55" t="s">
        <v>956</v>
      </c>
      <c r="I487" s="209">
        <v>17396890</v>
      </c>
      <c r="J487" s="56"/>
      <c r="K487" s="57"/>
      <c r="U487" s="199"/>
    </row>
    <row r="488" spans="7:21" ht="18" customHeight="1">
      <c r="G488" s="204" t="s">
        <v>1471</v>
      </c>
      <c r="H488" s="55" t="s">
        <v>956</v>
      </c>
      <c r="I488" s="209">
        <v>17396890</v>
      </c>
      <c r="J488" s="56"/>
      <c r="K488" s="57"/>
      <c r="U488" s="199"/>
    </row>
    <row r="489" spans="7:21" ht="18" customHeight="1">
      <c r="G489" s="204" t="s">
        <v>1472</v>
      </c>
      <c r="H489" s="55" t="s">
        <v>956</v>
      </c>
      <c r="I489" s="211">
        <v>17396890</v>
      </c>
      <c r="J489" s="56"/>
      <c r="K489" s="57"/>
      <c r="U489" s="199"/>
    </row>
    <row r="490" spans="7:21" ht="18" customHeight="1">
      <c r="G490" s="204" t="s">
        <v>1473</v>
      </c>
      <c r="H490" s="55" t="s">
        <v>956</v>
      </c>
      <c r="I490" s="211">
        <v>17396890</v>
      </c>
      <c r="J490" s="56"/>
      <c r="K490" s="57"/>
      <c r="U490" s="199"/>
    </row>
    <row r="491" spans="7:21" ht="18" customHeight="1">
      <c r="G491" s="204" t="s">
        <v>1474</v>
      </c>
      <c r="H491" s="55" t="s">
        <v>956</v>
      </c>
      <c r="I491" s="211">
        <v>17396890</v>
      </c>
      <c r="J491" s="56"/>
      <c r="K491" s="57"/>
      <c r="U491" s="199"/>
    </row>
    <row r="492" spans="7:21" ht="18" customHeight="1">
      <c r="G492" s="204" t="s">
        <v>1475</v>
      </c>
      <c r="H492" s="212" t="s">
        <v>3064</v>
      </c>
      <c r="I492" s="211">
        <v>27812641</v>
      </c>
      <c r="J492" s="56"/>
      <c r="K492" s="57"/>
      <c r="U492" s="199"/>
    </row>
    <row r="493" spans="7:21" ht="18" customHeight="1">
      <c r="G493" s="204" t="s">
        <v>1476</v>
      </c>
      <c r="H493" s="212" t="s">
        <v>3065</v>
      </c>
      <c r="I493" s="211">
        <v>53572560</v>
      </c>
      <c r="J493" s="56"/>
      <c r="K493" s="57"/>
      <c r="U493" s="199"/>
    </row>
    <row r="494" spans="7:21" ht="18" customHeight="1">
      <c r="G494" s="204" t="s">
        <v>1477</v>
      </c>
      <c r="H494" s="212" t="s">
        <v>3065</v>
      </c>
      <c r="I494" s="211">
        <v>53572560</v>
      </c>
      <c r="J494" s="56"/>
      <c r="K494" s="57"/>
      <c r="U494" s="199"/>
    </row>
    <row r="495" spans="7:21" ht="18" customHeight="1">
      <c r="G495" s="204" t="s">
        <v>1478</v>
      </c>
      <c r="H495" s="55" t="s">
        <v>957</v>
      </c>
      <c r="I495" s="211">
        <v>13910241</v>
      </c>
      <c r="J495" s="56"/>
      <c r="K495" s="57"/>
      <c r="U495" s="199"/>
    </row>
    <row r="496" spans="7:21" ht="18" customHeight="1">
      <c r="G496" s="204" t="s">
        <v>1479</v>
      </c>
      <c r="H496" s="55" t="s">
        <v>957</v>
      </c>
      <c r="I496" s="211">
        <v>13910241</v>
      </c>
      <c r="J496" s="56"/>
      <c r="K496" s="57"/>
      <c r="U496" s="199"/>
    </row>
    <row r="497" spans="7:21" ht="18" customHeight="1">
      <c r="G497" s="204" t="s">
        <v>1480</v>
      </c>
      <c r="H497" s="55" t="s">
        <v>957</v>
      </c>
      <c r="I497" s="211">
        <v>13910241</v>
      </c>
      <c r="J497" s="56"/>
      <c r="K497" s="57"/>
      <c r="U497" s="199"/>
    </row>
    <row r="498" spans="7:21" ht="18" customHeight="1">
      <c r="G498" s="204" t="s">
        <v>1481</v>
      </c>
      <c r="H498" s="55" t="s">
        <v>957</v>
      </c>
      <c r="I498" s="211">
        <v>13910241</v>
      </c>
      <c r="J498" s="56"/>
      <c r="K498" s="57"/>
      <c r="U498" s="199"/>
    </row>
    <row r="499" spans="7:21" ht="18" customHeight="1">
      <c r="G499" s="204" t="s">
        <v>1482</v>
      </c>
      <c r="H499" s="55" t="s">
        <v>957</v>
      </c>
      <c r="I499" s="211">
        <v>13910241</v>
      </c>
      <c r="J499" s="56"/>
      <c r="K499" s="57"/>
      <c r="U499" s="199"/>
    </row>
    <row r="500" spans="7:21" ht="18" customHeight="1">
      <c r="G500" s="204" t="s">
        <v>1483</v>
      </c>
      <c r="H500" s="55" t="s">
        <v>957</v>
      </c>
      <c r="I500" s="211">
        <v>13910241</v>
      </c>
      <c r="J500" s="56"/>
      <c r="K500" s="57"/>
      <c r="U500" s="199"/>
    </row>
    <row r="501" spans="7:21" ht="18" customHeight="1">
      <c r="G501" s="204" t="s">
        <v>1484</v>
      </c>
      <c r="H501" s="55" t="s">
        <v>957</v>
      </c>
      <c r="I501" s="211">
        <v>13910241</v>
      </c>
      <c r="J501" s="56"/>
      <c r="K501" s="57"/>
      <c r="U501" s="199"/>
    </row>
    <row r="502" spans="7:21" ht="18" customHeight="1">
      <c r="G502" s="204" t="s">
        <v>1485</v>
      </c>
      <c r="H502" s="55" t="s">
        <v>54</v>
      </c>
      <c r="I502" s="211">
        <v>84201918</v>
      </c>
      <c r="J502" s="56"/>
      <c r="K502" s="57"/>
      <c r="U502" s="199"/>
    </row>
    <row r="503" spans="7:21" ht="18" customHeight="1">
      <c r="G503" s="204" t="s">
        <v>1486</v>
      </c>
      <c r="H503" s="55" t="s">
        <v>839</v>
      </c>
      <c r="I503" s="211">
        <v>21378971</v>
      </c>
      <c r="J503" s="56"/>
      <c r="K503" s="57"/>
      <c r="U503" s="199"/>
    </row>
    <row r="504" spans="7:21" ht="18" customHeight="1">
      <c r="G504" s="204" t="s">
        <v>1487</v>
      </c>
      <c r="H504" s="55" t="s">
        <v>54</v>
      </c>
      <c r="I504" s="211">
        <v>84201918</v>
      </c>
      <c r="J504" s="56"/>
      <c r="K504" s="57"/>
      <c r="U504" s="199"/>
    </row>
    <row r="505" spans="7:21" ht="18" customHeight="1">
      <c r="G505" s="204" t="s">
        <v>1488</v>
      </c>
      <c r="H505" s="55" t="s">
        <v>54</v>
      </c>
      <c r="I505" s="211">
        <v>84201918</v>
      </c>
      <c r="J505" s="56"/>
      <c r="K505" s="57"/>
      <c r="U505" s="199"/>
    </row>
    <row r="506" spans="7:21" ht="18" customHeight="1">
      <c r="G506" s="204" t="s">
        <v>1489</v>
      </c>
      <c r="H506" s="55" t="s">
        <v>54</v>
      </c>
      <c r="I506" s="211">
        <v>84201918</v>
      </c>
      <c r="J506" s="56"/>
      <c r="K506" s="57"/>
      <c r="U506" s="199"/>
    </row>
    <row r="507" spans="7:21" ht="18" customHeight="1">
      <c r="G507" s="204" t="s">
        <v>1490</v>
      </c>
      <c r="H507" s="55" t="s">
        <v>54</v>
      </c>
      <c r="I507" s="211">
        <v>84201918</v>
      </c>
      <c r="J507" s="56"/>
      <c r="K507" s="57"/>
      <c r="U507" s="199"/>
    </row>
    <row r="508" spans="7:21" ht="18" customHeight="1">
      <c r="G508" s="204" t="s">
        <v>1491</v>
      </c>
      <c r="H508" s="55" t="s">
        <v>54</v>
      </c>
      <c r="I508" s="211">
        <v>84201918</v>
      </c>
      <c r="J508" s="56"/>
      <c r="K508" s="57"/>
      <c r="U508" s="199"/>
    </row>
    <row r="509" spans="7:21" ht="18" customHeight="1">
      <c r="G509" s="204" t="s">
        <v>1492</v>
      </c>
      <c r="H509" s="55" t="s">
        <v>839</v>
      </c>
      <c r="I509" s="211">
        <v>21378971</v>
      </c>
      <c r="J509" s="56"/>
      <c r="K509" s="57"/>
      <c r="U509" s="199"/>
    </row>
    <row r="510" spans="7:21" ht="18" customHeight="1">
      <c r="G510" s="204" t="s">
        <v>1493</v>
      </c>
      <c r="H510" s="55" t="s">
        <v>958</v>
      </c>
      <c r="I510" s="209">
        <v>10833072</v>
      </c>
      <c r="J510" s="56"/>
      <c r="K510" s="57"/>
      <c r="U510" s="199"/>
    </row>
    <row r="511" spans="7:21" ht="18" customHeight="1">
      <c r="G511" s="204" t="s">
        <v>1494</v>
      </c>
      <c r="H511" s="55" t="s">
        <v>958</v>
      </c>
      <c r="I511" s="209">
        <v>10833072</v>
      </c>
      <c r="J511" s="56"/>
      <c r="K511" s="57"/>
      <c r="U511" s="199"/>
    </row>
    <row r="512" spans="7:21" ht="18" customHeight="1">
      <c r="G512" s="204" t="s">
        <v>1495</v>
      </c>
      <c r="H512" s="55" t="s">
        <v>958</v>
      </c>
      <c r="I512" s="209">
        <v>10833072</v>
      </c>
      <c r="J512" s="56"/>
      <c r="K512" s="57"/>
      <c r="U512" s="199"/>
    </row>
    <row r="513" spans="7:21" ht="18" customHeight="1">
      <c r="G513" s="204" t="s">
        <v>1496</v>
      </c>
      <c r="H513" s="55" t="s">
        <v>958</v>
      </c>
      <c r="I513" s="209">
        <v>10833072</v>
      </c>
      <c r="J513" s="56"/>
      <c r="K513" s="57"/>
      <c r="U513" s="199"/>
    </row>
    <row r="514" spans="7:21" ht="18" customHeight="1">
      <c r="G514" s="204" t="s">
        <v>1497</v>
      </c>
      <c r="H514" s="55" t="s">
        <v>958</v>
      </c>
      <c r="I514" s="209">
        <v>10833072</v>
      </c>
      <c r="J514" s="56"/>
      <c r="K514" s="57"/>
      <c r="U514" s="199"/>
    </row>
    <row r="515" spans="7:21" ht="18" customHeight="1">
      <c r="G515" s="204" t="s">
        <v>1498</v>
      </c>
      <c r="H515" s="55" t="s">
        <v>958</v>
      </c>
      <c r="I515" s="209">
        <v>10833072</v>
      </c>
      <c r="J515" s="56"/>
      <c r="K515" s="57"/>
      <c r="U515" s="199"/>
    </row>
    <row r="516" spans="7:21" ht="18" customHeight="1">
      <c r="G516" s="204" t="s">
        <v>1499</v>
      </c>
      <c r="H516" s="55" t="s">
        <v>958</v>
      </c>
      <c r="I516" s="209">
        <v>10833072</v>
      </c>
      <c r="J516" s="56"/>
      <c r="K516" s="57"/>
      <c r="U516" s="199"/>
    </row>
    <row r="517" spans="7:21" ht="18" customHeight="1">
      <c r="G517" s="204" t="s">
        <v>1500</v>
      </c>
      <c r="H517" s="55" t="s">
        <v>55</v>
      </c>
      <c r="I517" s="209">
        <v>97379205</v>
      </c>
      <c r="J517" s="56"/>
      <c r="K517" s="57"/>
      <c r="U517" s="199"/>
    </row>
    <row r="518" spans="7:21" ht="18" customHeight="1">
      <c r="G518" s="204" t="s">
        <v>1501</v>
      </c>
      <c r="H518" s="55" t="s">
        <v>55</v>
      </c>
      <c r="I518" s="209">
        <v>97379205</v>
      </c>
      <c r="J518" s="56"/>
      <c r="K518" s="57"/>
      <c r="U518" s="199"/>
    </row>
    <row r="519" spans="7:21" ht="18" customHeight="1">
      <c r="G519" s="204" t="s">
        <v>1502</v>
      </c>
      <c r="H519" s="55" t="s">
        <v>55</v>
      </c>
      <c r="I519" s="209">
        <v>97379205</v>
      </c>
      <c r="J519" s="56"/>
      <c r="K519" s="57"/>
      <c r="U519" s="199"/>
    </row>
    <row r="520" spans="7:21" ht="18" customHeight="1">
      <c r="G520" s="204" t="s">
        <v>1503</v>
      </c>
      <c r="H520" s="55" t="s">
        <v>55</v>
      </c>
      <c r="I520" s="209">
        <v>97379205</v>
      </c>
      <c r="J520" s="56"/>
      <c r="K520" s="57"/>
      <c r="U520" s="199"/>
    </row>
    <row r="521" spans="7:21" ht="18" customHeight="1">
      <c r="G521" s="204" t="s">
        <v>1504</v>
      </c>
      <c r="H521" s="55" t="s">
        <v>55</v>
      </c>
      <c r="I521" s="209">
        <v>97379205</v>
      </c>
      <c r="J521" s="56"/>
      <c r="K521" s="57"/>
      <c r="U521" s="199"/>
    </row>
    <row r="522" spans="7:21" ht="18" customHeight="1">
      <c r="G522" s="203" t="s">
        <v>1505</v>
      </c>
      <c r="H522" s="212" t="s">
        <v>55</v>
      </c>
      <c r="I522" s="42">
        <v>97379205</v>
      </c>
      <c r="J522" s="57"/>
      <c r="K522" s="57"/>
      <c r="U522" s="199"/>
    </row>
    <row r="523" spans="7:21" ht="18" customHeight="1">
      <c r="G523" s="204" t="s">
        <v>1506</v>
      </c>
      <c r="H523" s="55" t="s">
        <v>134</v>
      </c>
      <c r="I523" s="209">
        <v>88280505</v>
      </c>
      <c r="J523" s="56"/>
      <c r="K523" s="57"/>
      <c r="U523" s="199"/>
    </row>
    <row r="524" spans="7:21" ht="18" customHeight="1">
      <c r="G524" s="204" t="s">
        <v>1507</v>
      </c>
      <c r="H524" s="55" t="s">
        <v>134</v>
      </c>
      <c r="I524" s="209">
        <v>88280505</v>
      </c>
      <c r="J524" s="56"/>
      <c r="K524" s="57"/>
      <c r="U524" s="199"/>
    </row>
    <row r="525" spans="7:21" ht="18" customHeight="1">
      <c r="G525" s="204" t="s">
        <v>1508</v>
      </c>
      <c r="H525" s="55" t="s">
        <v>134</v>
      </c>
      <c r="I525" s="209">
        <v>88280505</v>
      </c>
      <c r="J525" s="56"/>
      <c r="K525" s="57"/>
      <c r="U525" s="199"/>
    </row>
    <row r="526" spans="7:21" ht="18" customHeight="1">
      <c r="G526" s="204" t="s">
        <v>1509</v>
      </c>
      <c r="H526" s="55" t="s">
        <v>134</v>
      </c>
      <c r="I526" s="209">
        <v>88280505</v>
      </c>
      <c r="J526" s="56"/>
      <c r="K526" s="57"/>
      <c r="U526" s="199"/>
    </row>
    <row r="527" spans="7:21" ht="18" customHeight="1">
      <c r="G527" s="204" t="s">
        <v>1510</v>
      </c>
      <c r="H527" s="55" t="s">
        <v>134</v>
      </c>
      <c r="I527" s="209">
        <v>88280505</v>
      </c>
      <c r="J527" s="56"/>
      <c r="K527" s="57"/>
      <c r="U527" s="199"/>
    </row>
    <row r="528" spans="7:21" ht="18" customHeight="1">
      <c r="G528" s="204" t="s">
        <v>1511</v>
      </c>
      <c r="H528" s="55" t="s">
        <v>134</v>
      </c>
      <c r="I528" s="209">
        <v>88280505</v>
      </c>
      <c r="J528" s="56"/>
      <c r="K528" s="57"/>
      <c r="U528" s="199"/>
    </row>
    <row r="529" spans="7:21" ht="18" customHeight="1">
      <c r="G529" s="204" t="s">
        <v>1512</v>
      </c>
      <c r="H529" s="55" t="s">
        <v>134</v>
      </c>
      <c r="I529" s="209">
        <v>88280505</v>
      </c>
      <c r="J529" s="56"/>
      <c r="K529" s="57"/>
      <c r="U529" s="199"/>
    </row>
    <row r="530" spans="7:21" ht="18" customHeight="1">
      <c r="G530" s="204" t="s">
        <v>1513</v>
      </c>
      <c r="H530" s="55" t="s">
        <v>134</v>
      </c>
      <c r="I530" s="209">
        <v>88280505</v>
      </c>
      <c r="J530" s="56"/>
      <c r="K530" s="57"/>
      <c r="U530" s="199"/>
    </row>
    <row r="531" spans="7:21" ht="18" customHeight="1">
      <c r="G531" s="204" t="s">
        <v>1514</v>
      </c>
      <c r="H531" s="55" t="s">
        <v>134</v>
      </c>
      <c r="I531" s="209">
        <v>88280505</v>
      </c>
      <c r="J531" s="56"/>
      <c r="K531" s="57"/>
      <c r="U531" s="199"/>
    </row>
    <row r="532" spans="7:21" ht="18" customHeight="1">
      <c r="G532" s="204" t="s">
        <v>1515</v>
      </c>
      <c r="H532" s="55" t="s">
        <v>134</v>
      </c>
      <c r="I532" s="209">
        <v>88280505</v>
      </c>
      <c r="J532" s="56"/>
      <c r="K532" s="57"/>
      <c r="U532" s="199"/>
    </row>
    <row r="533" spans="7:21" ht="18" customHeight="1">
      <c r="G533" s="204" t="s">
        <v>1516</v>
      </c>
      <c r="H533" s="55" t="s">
        <v>134</v>
      </c>
      <c r="I533" s="209">
        <v>88280505</v>
      </c>
      <c r="J533" s="56"/>
      <c r="K533" s="57"/>
      <c r="U533" s="199"/>
    </row>
    <row r="534" spans="7:21" ht="18" customHeight="1">
      <c r="G534" s="204" t="s">
        <v>1517</v>
      </c>
      <c r="H534" s="55" t="s">
        <v>134</v>
      </c>
      <c r="I534" s="209">
        <v>88280505</v>
      </c>
      <c r="J534" s="56"/>
      <c r="K534" s="57"/>
      <c r="U534" s="199"/>
    </row>
    <row r="535" spans="7:21" ht="18" customHeight="1">
      <c r="G535" s="204" t="s">
        <v>1518</v>
      </c>
      <c r="H535" s="55" t="s">
        <v>134</v>
      </c>
      <c r="I535" s="209">
        <v>88280505</v>
      </c>
      <c r="J535" s="56"/>
      <c r="K535" s="57"/>
      <c r="U535" s="199"/>
    </row>
    <row r="536" spans="7:21" ht="18" customHeight="1">
      <c r="G536" s="204" t="s">
        <v>1519</v>
      </c>
      <c r="H536" s="55" t="s">
        <v>134</v>
      </c>
      <c r="I536" s="209">
        <v>88280505</v>
      </c>
      <c r="J536" s="56"/>
      <c r="K536" s="57"/>
      <c r="U536" s="199"/>
    </row>
    <row r="537" spans="7:21" ht="18" customHeight="1">
      <c r="G537" s="204" t="s">
        <v>1520</v>
      </c>
      <c r="H537" s="55" t="s">
        <v>135</v>
      </c>
      <c r="I537" s="209">
        <v>25062039</v>
      </c>
      <c r="J537" s="56"/>
      <c r="K537" s="57"/>
      <c r="U537" s="199"/>
    </row>
    <row r="538" spans="7:21" ht="18" customHeight="1">
      <c r="G538" s="204" t="s">
        <v>1521</v>
      </c>
      <c r="H538" s="55" t="s">
        <v>135</v>
      </c>
      <c r="I538" s="209">
        <v>25062039</v>
      </c>
      <c r="J538" s="56"/>
      <c r="K538" s="57"/>
      <c r="U538" s="199"/>
    </row>
    <row r="539" spans="7:21" ht="18" customHeight="1">
      <c r="G539" s="204" t="s">
        <v>1522</v>
      </c>
      <c r="H539" s="55" t="s">
        <v>136</v>
      </c>
      <c r="I539" s="209">
        <v>22527801</v>
      </c>
      <c r="J539" s="56"/>
      <c r="K539" s="57"/>
      <c r="U539" s="199"/>
    </row>
    <row r="540" spans="7:21" ht="18" customHeight="1">
      <c r="G540" s="204" t="s">
        <v>1523</v>
      </c>
      <c r="H540" s="55" t="s">
        <v>136</v>
      </c>
      <c r="I540" s="209">
        <v>22527801</v>
      </c>
      <c r="J540" s="56"/>
      <c r="K540" s="57"/>
      <c r="U540" s="199"/>
    </row>
    <row r="541" spans="7:21" ht="18" customHeight="1">
      <c r="G541" s="204" t="s">
        <v>1524</v>
      </c>
      <c r="H541" s="55" t="s">
        <v>651</v>
      </c>
      <c r="I541" s="209">
        <v>36736814</v>
      </c>
      <c r="J541" s="56"/>
      <c r="K541" s="57"/>
      <c r="U541" s="199"/>
    </row>
    <row r="542" spans="7:21" ht="18" customHeight="1">
      <c r="G542" s="204" t="s">
        <v>1525</v>
      </c>
      <c r="H542" s="55" t="s">
        <v>651</v>
      </c>
      <c r="I542" s="209">
        <v>36736814</v>
      </c>
      <c r="J542" s="56"/>
      <c r="K542" s="57"/>
      <c r="U542" s="199"/>
    </row>
    <row r="543" spans="7:21" ht="18" customHeight="1">
      <c r="G543" s="204" t="s">
        <v>1526</v>
      </c>
      <c r="H543" s="55" t="s">
        <v>651</v>
      </c>
      <c r="I543" s="209">
        <v>36736814</v>
      </c>
      <c r="J543" s="56"/>
      <c r="K543" s="57"/>
      <c r="U543" s="199"/>
    </row>
    <row r="544" spans="7:21" ht="18" customHeight="1">
      <c r="G544" s="204" t="s">
        <v>1527</v>
      </c>
      <c r="H544" s="55" t="s">
        <v>651</v>
      </c>
      <c r="I544" s="209">
        <v>36736814</v>
      </c>
      <c r="J544" s="56"/>
      <c r="K544" s="57"/>
      <c r="U544" s="199"/>
    </row>
    <row r="545" spans="7:21" ht="18" customHeight="1">
      <c r="G545" s="204" t="s">
        <v>1528</v>
      </c>
      <c r="H545" s="55" t="s">
        <v>651</v>
      </c>
      <c r="I545" s="209">
        <v>36736814</v>
      </c>
      <c r="J545" s="56"/>
      <c r="K545" s="57"/>
      <c r="U545" s="199"/>
    </row>
    <row r="546" spans="7:21" ht="18" customHeight="1">
      <c r="G546" s="204" t="s">
        <v>1529</v>
      </c>
      <c r="H546" s="55" t="s">
        <v>615</v>
      </c>
      <c r="I546" s="209">
        <v>6653082</v>
      </c>
      <c r="J546" s="56"/>
      <c r="K546" s="57"/>
      <c r="U546" s="199"/>
    </row>
    <row r="547" spans="7:21" ht="18" customHeight="1">
      <c r="G547" s="204" t="s">
        <v>1530</v>
      </c>
      <c r="H547" s="55" t="s">
        <v>615</v>
      </c>
      <c r="I547" s="209">
        <v>6653082</v>
      </c>
      <c r="J547" s="56"/>
      <c r="K547" s="57"/>
      <c r="U547" s="199"/>
    </row>
    <row r="548" spans="7:21" ht="18" customHeight="1">
      <c r="G548" s="204" t="s">
        <v>1531</v>
      </c>
      <c r="H548" s="55" t="s">
        <v>615</v>
      </c>
      <c r="I548" s="209">
        <v>6653082</v>
      </c>
      <c r="J548" s="56"/>
      <c r="K548" s="57"/>
      <c r="U548" s="199"/>
    </row>
    <row r="549" spans="7:21" ht="18" customHeight="1">
      <c r="G549" s="204" t="s">
        <v>1532</v>
      </c>
      <c r="H549" s="55" t="s">
        <v>615</v>
      </c>
      <c r="I549" s="209">
        <v>6653082</v>
      </c>
      <c r="J549" s="56"/>
      <c r="K549" s="57"/>
      <c r="U549" s="199"/>
    </row>
    <row r="550" spans="7:21" ht="18" customHeight="1">
      <c r="G550" s="204" t="s">
        <v>1533</v>
      </c>
      <c r="H550" s="55" t="s">
        <v>615</v>
      </c>
      <c r="I550" s="209">
        <v>6653082</v>
      </c>
      <c r="J550" s="56"/>
      <c r="K550" s="57"/>
      <c r="U550" s="199"/>
    </row>
    <row r="551" spans="7:21" ht="18" customHeight="1">
      <c r="G551" s="204" t="s">
        <v>1534</v>
      </c>
      <c r="H551" s="55" t="s">
        <v>615</v>
      </c>
      <c r="I551" s="211">
        <v>6653082</v>
      </c>
      <c r="J551" s="56"/>
      <c r="K551" s="57"/>
      <c r="U551" s="199"/>
    </row>
    <row r="552" spans="7:21" ht="18" customHeight="1">
      <c r="G552" s="203" t="s">
        <v>1535</v>
      </c>
      <c r="H552" s="57" t="s">
        <v>56</v>
      </c>
      <c r="I552" s="42">
        <v>23849581</v>
      </c>
      <c r="J552" s="57"/>
      <c r="K552" s="57"/>
      <c r="U552" s="199"/>
    </row>
    <row r="553" spans="7:21" ht="18" customHeight="1">
      <c r="G553" s="204" t="s">
        <v>1536</v>
      </c>
      <c r="H553" s="55" t="s">
        <v>56</v>
      </c>
      <c r="I553" s="211">
        <v>23849581</v>
      </c>
      <c r="J553" s="56"/>
      <c r="K553" s="57"/>
      <c r="U553" s="199"/>
    </row>
    <row r="554" spans="7:21" ht="18" customHeight="1">
      <c r="G554" s="203" t="s">
        <v>1537</v>
      </c>
      <c r="H554" s="57" t="s">
        <v>56</v>
      </c>
      <c r="I554" s="42">
        <v>23849581</v>
      </c>
      <c r="J554" s="57"/>
      <c r="K554" s="57"/>
      <c r="U554" s="199"/>
    </row>
    <row r="555" spans="7:21" ht="18" customHeight="1">
      <c r="G555" s="204" t="s">
        <v>1538</v>
      </c>
      <c r="H555" s="55" t="s">
        <v>56</v>
      </c>
      <c r="I555" s="211">
        <v>23849581</v>
      </c>
      <c r="J555" s="56"/>
      <c r="K555" s="57"/>
      <c r="U555" s="199"/>
    </row>
    <row r="556" spans="7:21" ht="18" customHeight="1">
      <c r="G556" s="203" t="s">
        <v>1539</v>
      </c>
      <c r="H556" s="57" t="s">
        <v>56</v>
      </c>
      <c r="I556" s="42">
        <v>23849581</v>
      </c>
      <c r="J556" s="57"/>
      <c r="K556" s="57"/>
      <c r="U556" s="199"/>
    </row>
    <row r="557" spans="7:21" ht="18" customHeight="1">
      <c r="G557" s="204" t="s">
        <v>1540</v>
      </c>
      <c r="H557" s="55" t="s">
        <v>56</v>
      </c>
      <c r="I557" s="211">
        <v>23849581</v>
      </c>
      <c r="J557" s="56"/>
      <c r="K557" s="57"/>
      <c r="U557" s="199"/>
    </row>
    <row r="558" spans="7:21" ht="18" customHeight="1">
      <c r="G558" s="203" t="s">
        <v>1541</v>
      </c>
      <c r="H558" s="57" t="s">
        <v>56</v>
      </c>
      <c r="I558" s="42">
        <v>23849581</v>
      </c>
      <c r="J558" s="57"/>
      <c r="K558" s="57"/>
      <c r="U558" s="199"/>
    </row>
    <row r="559" spans="7:21" ht="18" customHeight="1">
      <c r="G559" s="204" t="s">
        <v>1542</v>
      </c>
      <c r="H559" s="55" t="s">
        <v>621</v>
      </c>
      <c r="I559" s="211">
        <v>22291431</v>
      </c>
      <c r="J559" s="56"/>
      <c r="K559" s="57"/>
      <c r="U559" s="199"/>
    </row>
    <row r="560" spans="7:21" ht="18" customHeight="1">
      <c r="G560" s="204" t="s">
        <v>1543</v>
      </c>
      <c r="H560" s="55" t="s">
        <v>621</v>
      </c>
      <c r="I560" s="211">
        <v>22291431</v>
      </c>
      <c r="J560" s="56"/>
      <c r="K560" s="57"/>
      <c r="U560" s="199"/>
    </row>
    <row r="561" spans="7:21" ht="18" customHeight="1">
      <c r="G561" s="203" t="s">
        <v>1544</v>
      </c>
      <c r="H561" s="57" t="s">
        <v>621</v>
      </c>
      <c r="I561" s="42">
        <v>22291431</v>
      </c>
      <c r="J561" s="57"/>
      <c r="K561" s="57"/>
      <c r="U561" s="199"/>
    </row>
    <row r="562" spans="7:21" ht="18" customHeight="1">
      <c r="G562" s="204" t="s">
        <v>1545</v>
      </c>
      <c r="H562" s="55" t="s">
        <v>621</v>
      </c>
      <c r="I562" s="211">
        <v>22291431</v>
      </c>
      <c r="J562" s="56"/>
      <c r="K562" s="57"/>
      <c r="U562" s="199"/>
    </row>
    <row r="563" spans="7:21" ht="18" customHeight="1">
      <c r="G563" s="203" t="s">
        <v>1546</v>
      </c>
      <c r="H563" s="57" t="s">
        <v>621</v>
      </c>
      <c r="I563" s="42">
        <v>22291431</v>
      </c>
      <c r="J563" s="57"/>
      <c r="K563" s="57"/>
      <c r="U563" s="199"/>
    </row>
    <row r="564" spans="7:21" ht="18" customHeight="1">
      <c r="G564" s="204" t="s">
        <v>1547</v>
      </c>
      <c r="H564" s="55" t="s">
        <v>137</v>
      </c>
      <c r="I564" s="209">
        <v>16946777</v>
      </c>
      <c r="J564" s="56"/>
      <c r="K564" s="57"/>
      <c r="U564" s="199"/>
    </row>
    <row r="565" spans="7:21" ht="18" customHeight="1">
      <c r="G565" s="204" t="s">
        <v>1548</v>
      </c>
      <c r="H565" s="55" t="s">
        <v>137</v>
      </c>
      <c r="I565" s="209">
        <v>16946777</v>
      </c>
      <c r="J565" s="56"/>
      <c r="K565" s="57"/>
      <c r="U565" s="199"/>
    </row>
    <row r="566" spans="7:21" ht="18" customHeight="1">
      <c r="G566" s="204" t="s">
        <v>1549</v>
      </c>
      <c r="H566" s="55" t="s">
        <v>57</v>
      </c>
      <c r="I566" s="209">
        <v>86433420</v>
      </c>
      <c r="J566" s="56"/>
      <c r="K566" s="57"/>
      <c r="U566" s="199"/>
    </row>
    <row r="567" spans="7:21" ht="18" customHeight="1">
      <c r="G567" s="204" t="s">
        <v>1550</v>
      </c>
      <c r="H567" s="55" t="s">
        <v>57</v>
      </c>
      <c r="I567" s="209">
        <v>86433420</v>
      </c>
      <c r="J567" s="56"/>
      <c r="K567" s="57"/>
      <c r="U567" s="199"/>
    </row>
    <row r="568" spans="7:21" ht="18" customHeight="1">
      <c r="G568" s="203" t="s">
        <v>1551</v>
      </c>
      <c r="H568" s="57" t="s">
        <v>57</v>
      </c>
      <c r="I568" s="42">
        <v>86433420</v>
      </c>
      <c r="J568" s="57"/>
      <c r="K568" s="57"/>
      <c r="U568" s="199"/>
    </row>
    <row r="569" spans="7:21" ht="18" customHeight="1">
      <c r="G569" s="204" t="s">
        <v>1552</v>
      </c>
      <c r="H569" s="55" t="s">
        <v>57</v>
      </c>
      <c r="I569" s="209">
        <v>86433420</v>
      </c>
      <c r="J569" s="56"/>
      <c r="K569" s="57"/>
      <c r="U569" s="199"/>
    </row>
    <row r="570" spans="7:21" ht="18" customHeight="1">
      <c r="G570" s="203" t="s">
        <v>1553</v>
      </c>
      <c r="H570" s="57" t="s">
        <v>57</v>
      </c>
      <c r="I570" s="42">
        <v>86433420</v>
      </c>
      <c r="J570" s="57"/>
      <c r="K570" s="57"/>
      <c r="U570" s="199"/>
    </row>
    <row r="571" spans="7:21" ht="18" customHeight="1">
      <c r="G571" s="203" t="s">
        <v>1554</v>
      </c>
      <c r="H571" s="57" t="s">
        <v>57</v>
      </c>
      <c r="I571" s="42">
        <v>86433420</v>
      </c>
      <c r="J571" s="57"/>
      <c r="K571" s="57"/>
      <c r="U571" s="199"/>
    </row>
    <row r="572" spans="7:21" ht="18" customHeight="1">
      <c r="G572" s="203" t="s">
        <v>1555</v>
      </c>
      <c r="H572" s="57" t="s">
        <v>57</v>
      </c>
      <c r="I572" s="42">
        <v>86433420</v>
      </c>
      <c r="J572" s="57"/>
      <c r="K572" s="57"/>
      <c r="U572" s="199"/>
    </row>
    <row r="573" spans="7:21" ht="18" customHeight="1">
      <c r="G573" s="204" t="s">
        <v>1556</v>
      </c>
      <c r="H573" s="55" t="s">
        <v>138</v>
      </c>
      <c r="I573" s="209">
        <v>69665380</v>
      </c>
      <c r="J573" s="56"/>
      <c r="K573" s="57"/>
      <c r="U573" s="199"/>
    </row>
    <row r="574" spans="7:21" ht="18" customHeight="1">
      <c r="G574" s="204" t="s">
        <v>1557</v>
      </c>
      <c r="H574" s="57" t="s">
        <v>138</v>
      </c>
      <c r="I574" s="209">
        <v>69665380</v>
      </c>
      <c r="J574" s="56"/>
      <c r="K574" s="57"/>
      <c r="U574" s="199"/>
    </row>
    <row r="575" spans="7:21" ht="18" customHeight="1">
      <c r="G575" s="203" t="s">
        <v>1558</v>
      </c>
      <c r="H575" s="57" t="s">
        <v>138</v>
      </c>
      <c r="I575" s="42">
        <v>69665380</v>
      </c>
      <c r="J575" s="57"/>
      <c r="K575" s="57"/>
      <c r="U575" s="199"/>
    </row>
    <row r="576" spans="7:21" ht="18" customHeight="1">
      <c r="G576" s="203" t="s">
        <v>1559</v>
      </c>
      <c r="H576" s="57" t="s">
        <v>138</v>
      </c>
      <c r="I576" s="42">
        <v>69665380</v>
      </c>
      <c r="J576" s="57"/>
      <c r="K576" s="57"/>
      <c r="U576" s="199"/>
    </row>
    <row r="577" spans="7:21" ht="18" customHeight="1">
      <c r="G577" s="203" t="s">
        <v>1560</v>
      </c>
      <c r="H577" s="57" t="s">
        <v>138</v>
      </c>
      <c r="I577" s="42">
        <v>69665380</v>
      </c>
      <c r="J577" s="57"/>
      <c r="K577" s="57"/>
      <c r="U577" s="199"/>
    </row>
    <row r="578" spans="7:21" ht="18" customHeight="1">
      <c r="G578" s="203" t="s">
        <v>1561</v>
      </c>
      <c r="H578" s="57" t="s">
        <v>138</v>
      </c>
      <c r="I578" s="42">
        <v>69665380</v>
      </c>
      <c r="J578" s="57"/>
      <c r="K578" s="57"/>
      <c r="U578" s="199"/>
    </row>
    <row r="579" spans="7:21" ht="18" customHeight="1">
      <c r="G579" s="204" t="s">
        <v>1562</v>
      </c>
      <c r="H579" s="210" t="s">
        <v>3066</v>
      </c>
      <c r="I579" s="209">
        <v>14772219</v>
      </c>
      <c r="J579" s="56"/>
      <c r="K579" s="57"/>
      <c r="U579" s="199"/>
    </row>
    <row r="580" spans="7:21" ht="18" customHeight="1">
      <c r="G580" s="204" t="s">
        <v>1563</v>
      </c>
      <c r="H580" s="212" t="s">
        <v>3067</v>
      </c>
      <c r="I580" s="209">
        <v>89407312</v>
      </c>
      <c r="J580" s="56"/>
      <c r="K580" s="57"/>
      <c r="U580" s="199"/>
    </row>
    <row r="581" spans="7:21" ht="18" customHeight="1">
      <c r="G581" s="204" t="s">
        <v>1564</v>
      </c>
      <c r="H581" s="212" t="s">
        <v>3067</v>
      </c>
      <c r="I581" s="209">
        <v>89407312</v>
      </c>
      <c r="J581" s="56"/>
      <c r="K581" s="57"/>
      <c r="U581" s="199"/>
    </row>
    <row r="582" spans="7:21" ht="18" customHeight="1">
      <c r="G582" s="204" t="s">
        <v>1565</v>
      </c>
      <c r="H582" s="212" t="s">
        <v>3067</v>
      </c>
      <c r="I582" s="209">
        <v>89407312</v>
      </c>
      <c r="J582" s="56"/>
      <c r="K582" s="57"/>
      <c r="U582" s="199"/>
    </row>
    <row r="583" spans="7:21" ht="18" customHeight="1">
      <c r="G583" s="204" t="s">
        <v>1566</v>
      </c>
      <c r="H583" s="212" t="s">
        <v>3067</v>
      </c>
      <c r="I583" s="209">
        <v>89407312</v>
      </c>
      <c r="J583" s="56"/>
      <c r="K583" s="57"/>
      <c r="U583" s="199"/>
    </row>
    <row r="584" spans="7:21" ht="18" customHeight="1">
      <c r="G584" s="204" t="s">
        <v>1567</v>
      </c>
      <c r="H584" s="212" t="s">
        <v>3067</v>
      </c>
      <c r="I584" s="209">
        <v>89407312</v>
      </c>
      <c r="J584" s="56"/>
      <c r="K584" s="57"/>
      <c r="U584" s="199"/>
    </row>
    <row r="585" spans="7:21" ht="18" customHeight="1">
      <c r="G585" s="204" t="s">
        <v>1568</v>
      </c>
      <c r="H585" s="212" t="s">
        <v>3067</v>
      </c>
      <c r="I585" s="209">
        <v>89407312</v>
      </c>
      <c r="J585" s="56"/>
      <c r="K585" s="57"/>
      <c r="U585" s="199"/>
    </row>
    <row r="586" spans="7:21" ht="18" customHeight="1">
      <c r="G586" s="204" t="s">
        <v>1569</v>
      </c>
      <c r="H586" s="55" t="s">
        <v>139</v>
      </c>
      <c r="I586" s="211">
        <v>86213452</v>
      </c>
      <c r="J586" s="56"/>
      <c r="K586" s="57"/>
      <c r="U586" s="199"/>
    </row>
    <row r="587" spans="7:21" ht="18" customHeight="1">
      <c r="G587" s="204" t="s">
        <v>1570</v>
      </c>
      <c r="H587" s="55" t="s">
        <v>139</v>
      </c>
      <c r="I587" s="211">
        <v>86213452</v>
      </c>
      <c r="J587" s="56"/>
      <c r="K587" s="57"/>
      <c r="U587" s="199"/>
    </row>
    <row r="588" spans="7:21" ht="18" customHeight="1">
      <c r="G588" s="204" t="s">
        <v>1571</v>
      </c>
      <c r="H588" s="55" t="s">
        <v>139</v>
      </c>
      <c r="I588" s="211">
        <v>86213452</v>
      </c>
      <c r="J588" s="56"/>
      <c r="K588" s="57"/>
      <c r="U588" s="199"/>
    </row>
    <row r="589" spans="7:21" ht="18" customHeight="1">
      <c r="G589" s="203" t="s">
        <v>1572</v>
      </c>
      <c r="H589" s="57" t="s">
        <v>139</v>
      </c>
      <c r="I589" s="42">
        <v>86213452</v>
      </c>
      <c r="J589" s="57"/>
      <c r="K589" s="57"/>
      <c r="U589" s="199"/>
    </row>
    <row r="590" spans="7:21" ht="18" customHeight="1">
      <c r="G590" s="204" t="s">
        <v>1573</v>
      </c>
      <c r="H590" s="55" t="s">
        <v>139</v>
      </c>
      <c r="I590" s="211">
        <v>86213452</v>
      </c>
      <c r="J590" s="56"/>
      <c r="K590" s="57"/>
      <c r="U590" s="199"/>
    </row>
    <row r="591" spans="7:21" ht="18" customHeight="1">
      <c r="G591" s="204" t="s">
        <v>1574</v>
      </c>
      <c r="H591" s="55" t="s">
        <v>139</v>
      </c>
      <c r="I591" s="211">
        <v>86213452</v>
      </c>
      <c r="J591" s="56"/>
      <c r="K591" s="57"/>
      <c r="U591" s="199"/>
    </row>
    <row r="592" spans="7:21" ht="18" customHeight="1">
      <c r="G592" s="204" t="s">
        <v>1575</v>
      </c>
      <c r="H592" s="55" t="s">
        <v>139</v>
      </c>
      <c r="I592" s="211">
        <v>86213452</v>
      </c>
      <c r="J592" s="56"/>
      <c r="K592" s="57"/>
      <c r="U592" s="199"/>
    </row>
    <row r="593" spans="7:21" ht="18" customHeight="1">
      <c r="G593" s="204" t="s">
        <v>1576</v>
      </c>
      <c r="H593" s="55" t="s">
        <v>139</v>
      </c>
      <c r="I593" s="211">
        <v>86213452</v>
      </c>
      <c r="J593" s="56"/>
      <c r="K593" s="57"/>
      <c r="U593" s="199"/>
    </row>
    <row r="594" spans="7:21" ht="18" customHeight="1">
      <c r="G594" s="204" t="s">
        <v>1577</v>
      </c>
      <c r="H594" s="55" t="s">
        <v>139</v>
      </c>
      <c r="I594" s="211">
        <v>86213452</v>
      </c>
      <c r="J594" s="56"/>
      <c r="K594" s="57"/>
      <c r="U594" s="199"/>
    </row>
    <row r="595" spans="7:21" ht="18" customHeight="1">
      <c r="G595" s="204" t="s">
        <v>1578</v>
      </c>
      <c r="H595" s="55" t="s">
        <v>139</v>
      </c>
      <c r="I595" s="209">
        <v>86213452</v>
      </c>
      <c r="J595" s="56"/>
      <c r="K595" s="57"/>
      <c r="U595" s="199"/>
    </row>
    <row r="596" spans="7:21" ht="18" customHeight="1">
      <c r="G596" s="204" t="s">
        <v>1579</v>
      </c>
      <c r="H596" s="55" t="s">
        <v>139</v>
      </c>
      <c r="I596" s="209">
        <v>86213452</v>
      </c>
      <c r="J596" s="56"/>
      <c r="K596" s="57"/>
      <c r="U596" s="199"/>
    </row>
    <row r="597" spans="7:21" ht="18" customHeight="1">
      <c r="G597" s="204" t="s">
        <v>1580</v>
      </c>
      <c r="H597" s="55" t="s">
        <v>140</v>
      </c>
      <c r="I597" s="209">
        <v>84812050</v>
      </c>
      <c r="J597" s="56"/>
      <c r="K597" s="57"/>
      <c r="U597" s="199"/>
    </row>
    <row r="598" spans="7:21" ht="18" customHeight="1">
      <c r="G598" s="204" t="s">
        <v>1581</v>
      </c>
      <c r="H598" s="55" t="s">
        <v>140</v>
      </c>
      <c r="I598" s="209">
        <v>84812050</v>
      </c>
      <c r="J598" s="56"/>
      <c r="K598" s="57"/>
      <c r="U598" s="199"/>
    </row>
    <row r="599" spans="7:21" ht="18" customHeight="1">
      <c r="G599" s="204" t="s">
        <v>1582</v>
      </c>
      <c r="H599" s="55" t="s">
        <v>140</v>
      </c>
      <c r="I599" s="209">
        <v>84812050</v>
      </c>
      <c r="J599" s="56"/>
      <c r="K599" s="57"/>
      <c r="U599" s="199"/>
    </row>
    <row r="600" spans="7:21" ht="18" customHeight="1">
      <c r="G600" s="204" t="s">
        <v>1583</v>
      </c>
      <c r="H600" s="55" t="s">
        <v>140</v>
      </c>
      <c r="I600" s="209">
        <v>84812050</v>
      </c>
      <c r="J600" s="56"/>
      <c r="K600" s="57"/>
      <c r="U600" s="199"/>
    </row>
    <row r="601" spans="7:21" ht="18" customHeight="1">
      <c r="G601" s="204" t="s">
        <v>1584</v>
      </c>
      <c r="H601" s="55" t="s">
        <v>141</v>
      </c>
      <c r="I601" s="209">
        <v>28474078</v>
      </c>
      <c r="J601" s="56"/>
      <c r="K601" s="57"/>
      <c r="U601" s="199"/>
    </row>
    <row r="602" spans="7:21" ht="18" customHeight="1">
      <c r="G602" s="204" t="s">
        <v>1585</v>
      </c>
      <c r="H602" s="55" t="s">
        <v>141</v>
      </c>
      <c r="I602" s="211">
        <v>28474078</v>
      </c>
      <c r="J602" s="56"/>
      <c r="K602" s="57"/>
      <c r="U602" s="199"/>
    </row>
    <row r="603" spans="7:21" ht="18" customHeight="1">
      <c r="G603" s="203" t="s">
        <v>1586</v>
      </c>
      <c r="H603" s="57" t="s">
        <v>141</v>
      </c>
      <c r="I603" s="42">
        <v>28474078</v>
      </c>
      <c r="J603" s="57"/>
      <c r="K603" s="57"/>
      <c r="U603" s="199"/>
    </row>
    <row r="604" spans="7:21" ht="18" customHeight="1">
      <c r="G604" s="203" t="s">
        <v>1587</v>
      </c>
      <c r="H604" s="57" t="s">
        <v>141</v>
      </c>
      <c r="I604" s="42">
        <v>28474078</v>
      </c>
      <c r="J604" s="57"/>
      <c r="K604" s="57"/>
      <c r="U604" s="199"/>
    </row>
    <row r="605" spans="7:21" ht="18" customHeight="1">
      <c r="G605" s="203" t="s">
        <v>1588</v>
      </c>
      <c r="H605" s="57" t="s">
        <v>141</v>
      </c>
      <c r="I605" s="42">
        <v>28474078</v>
      </c>
      <c r="J605" s="57"/>
      <c r="K605" s="57"/>
      <c r="U605" s="199"/>
    </row>
    <row r="606" spans="7:21" ht="18" customHeight="1">
      <c r="G606" s="203" t="s">
        <v>1589</v>
      </c>
      <c r="H606" s="57" t="s">
        <v>141</v>
      </c>
      <c r="I606" s="42">
        <v>28474078</v>
      </c>
      <c r="J606" s="57"/>
      <c r="K606" s="57"/>
      <c r="U606" s="199"/>
    </row>
    <row r="607" spans="7:21" ht="18" customHeight="1">
      <c r="G607" s="204" t="s">
        <v>1590</v>
      </c>
      <c r="H607" s="55" t="s">
        <v>141</v>
      </c>
      <c r="I607" s="211">
        <v>28474078</v>
      </c>
      <c r="J607" s="56"/>
      <c r="K607" s="57"/>
      <c r="U607" s="199"/>
    </row>
    <row r="608" spans="7:21" ht="18" customHeight="1">
      <c r="G608" s="204" t="s">
        <v>1591</v>
      </c>
      <c r="H608" s="55" t="s">
        <v>142</v>
      </c>
      <c r="I608" s="211">
        <v>16456764</v>
      </c>
      <c r="J608" s="56"/>
      <c r="K608" s="57"/>
      <c r="U608" s="199"/>
    </row>
    <row r="609" spans="7:21" ht="18" customHeight="1">
      <c r="G609" s="204" t="s">
        <v>1592</v>
      </c>
      <c r="H609" s="55" t="s">
        <v>142</v>
      </c>
      <c r="I609" s="211">
        <v>16456764</v>
      </c>
      <c r="J609" s="56"/>
      <c r="K609" s="57"/>
      <c r="U609" s="199"/>
    </row>
    <row r="610" spans="7:21" ht="18" customHeight="1">
      <c r="G610" s="217" t="s">
        <v>3161</v>
      </c>
      <c r="H610" s="218" t="s">
        <v>142</v>
      </c>
      <c r="I610" s="229">
        <v>16456764</v>
      </c>
      <c r="J610" s="230"/>
      <c r="K610" s="58"/>
      <c r="U610" s="199"/>
    </row>
    <row r="611" spans="7:21" ht="18" customHeight="1">
      <c r="G611" s="204" t="s">
        <v>1593</v>
      </c>
      <c r="H611" s="55" t="s">
        <v>142</v>
      </c>
      <c r="I611" s="211">
        <v>16456764</v>
      </c>
      <c r="J611" s="56"/>
      <c r="K611" s="57"/>
      <c r="U611" s="199"/>
    </row>
    <row r="612" spans="7:21" ht="18" customHeight="1">
      <c r="G612" s="204" t="s">
        <v>1594</v>
      </c>
      <c r="H612" s="55" t="s">
        <v>143</v>
      </c>
      <c r="I612" s="211">
        <v>84979430</v>
      </c>
      <c r="J612" s="56"/>
      <c r="K612" s="57"/>
      <c r="U612" s="199"/>
    </row>
    <row r="613" spans="7:21" ht="18" customHeight="1">
      <c r="G613" s="204" t="s">
        <v>1595</v>
      </c>
      <c r="H613" s="55" t="s">
        <v>840</v>
      </c>
      <c r="I613" s="211">
        <v>97079214</v>
      </c>
      <c r="J613" s="56"/>
      <c r="K613" s="57"/>
      <c r="U613" s="199"/>
    </row>
    <row r="614" spans="7:21" ht="18" customHeight="1">
      <c r="G614" s="204" t="s">
        <v>1596</v>
      </c>
      <c r="H614" s="55" t="s">
        <v>840</v>
      </c>
      <c r="I614" s="209">
        <v>97079214</v>
      </c>
      <c r="J614" s="56"/>
      <c r="K614" s="57"/>
      <c r="U614" s="199"/>
    </row>
    <row r="615" spans="7:21" ht="18" customHeight="1">
      <c r="G615" s="204" t="s">
        <v>1597</v>
      </c>
      <c r="H615" s="55" t="s">
        <v>840</v>
      </c>
      <c r="I615" s="209">
        <v>97079214</v>
      </c>
      <c r="J615" s="56"/>
      <c r="K615" s="57"/>
      <c r="U615" s="199"/>
    </row>
    <row r="616" spans="7:21" ht="18" customHeight="1">
      <c r="G616" s="204" t="s">
        <v>1598</v>
      </c>
      <c r="H616" s="55" t="s">
        <v>840</v>
      </c>
      <c r="I616" s="209">
        <v>97079214</v>
      </c>
      <c r="J616" s="56"/>
      <c r="K616" s="57"/>
      <c r="U616" s="199"/>
    </row>
    <row r="617" spans="7:21" ht="18" customHeight="1">
      <c r="G617" s="204" t="s">
        <v>1599</v>
      </c>
      <c r="H617" s="55" t="s">
        <v>840</v>
      </c>
      <c r="I617" s="209">
        <v>97079214</v>
      </c>
      <c r="J617" s="56"/>
      <c r="K617" s="57"/>
      <c r="U617" s="199"/>
    </row>
    <row r="618" spans="7:21" ht="18" customHeight="1">
      <c r="G618" s="204" t="s">
        <v>1600</v>
      </c>
      <c r="H618" s="55" t="s">
        <v>840</v>
      </c>
      <c r="I618" s="209">
        <v>97079214</v>
      </c>
      <c r="J618" s="56"/>
      <c r="K618" s="57"/>
      <c r="U618" s="199"/>
    </row>
    <row r="619" spans="7:21" ht="18" customHeight="1">
      <c r="G619" s="204" t="s">
        <v>1601</v>
      </c>
      <c r="H619" s="55" t="s">
        <v>840</v>
      </c>
      <c r="I619" s="209">
        <v>97079214</v>
      </c>
      <c r="J619" s="56"/>
      <c r="K619" s="57"/>
      <c r="U619" s="199"/>
    </row>
    <row r="620" spans="7:21" ht="18" customHeight="1">
      <c r="G620" s="204" t="s">
        <v>1602</v>
      </c>
      <c r="H620" s="55" t="s">
        <v>144</v>
      </c>
      <c r="I620" s="209">
        <v>54120875</v>
      </c>
      <c r="J620" s="56"/>
      <c r="K620" s="57"/>
      <c r="U620" s="199"/>
    </row>
    <row r="621" spans="7:21" ht="18" customHeight="1">
      <c r="G621" s="204" t="s">
        <v>1603</v>
      </c>
      <c r="H621" s="55" t="s">
        <v>144</v>
      </c>
      <c r="I621" s="209">
        <v>54120875</v>
      </c>
      <c r="J621" s="56"/>
      <c r="K621" s="57"/>
      <c r="U621" s="199"/>
    </row>
    <row r="622" spans="7:21" ht="18" customHeight="1">
      <c r="G622" s="204" t="s">
        <v>1604</v>
      </c>
      <c r="H622" s="55" t="s">
        <v>144</v>
      </c>
      <c r="I622" s="209">
        <v>54120875</v>
      </c>
      <c r="J622" s="56"/>
      <c r="K622" s="57"/>
      <c r="U622" s="199"/>
    </row>
    <row r="623" spans="7:21" ht="18" customHeight="1">
      <c r="G623" s="204" t="s">
        <v>1605</v>
      </c>
      <c r="H623" s="55" t="s">
        <v>145</v>
      </c>
      <c r="I623" s="209">
        <v>53197609</v>
      </c>
      <c r="J623" s="56"/>
      <c r="K623" s="57"/>
      <c r="U623" s="199"/>
    </row>
    <row r="624" spans="7:21" ht="18" customHeight="1">
      <c r="G624" s="204" t="s">
        <v>1606</v>
      </c>
      <c r="H624" s="55" t="s">
        <v>146</v>
      </c>
      <c r="I624" s="209">
        <v>8474450</v>
      </c>
      <c r="J624" s="56"/>
      <c r="K624" s="57"/>
      <c r="U624" s="199"/>
    </row>
    <row r="625" spans="7:21" ht="18" customHeight="1">
      <c r="G625" s="204" t="s">
        <v>1607</v>
      </c>
      <c r="H625" s="55" t="s">
        <v>146</v>
      </c>
      <c r="I625" s="209">
        <v>8474450</v>
      </c>
      <c r="J625" s="56"/>
      <c r="K625" s="57"/>
      <c r="U625" s="199"/>
    </row>
    <row r="626" spans="7:21" ht="18" customHeight="1">
      <c r="G626" s="204" t="s">
        <v>1608</v>
      </c>
      <c r="H626" s="55" t="s">
        <v>146</v>
      </c>
      <c r="I626" s="209">
        <v>8474450</v>
      </c>
      <c r="J626" s="56"/>
      <c r="K626" s="57"/>
      <c r="T626" s="199"/>
      <c r="U626" s="199"/>
    </row>
    <row r="627" spans="7:21" ht="18" customHeight="1">
      <c r="G627" s="204" t="s">
        <v>1609</v>
      </c>
      <c r="H627" s="55" t="s">
        <v>146</v>
      </c>
      <c r="I627" s="209">
        <v>8474450</v>
      </c>
      <c r="J627" s="56"/>
      <c r="K627" s="57"/>
      <c r="T627" s="199"/>
      <c r="U627" s="199"/>
    </row>
    <row r="628" spans="7:21" ht="18" customHeight="1">
      <c r="G628" s="204" t="s">
        <v>1610</v>
      </c>
      <c r="H628" s="55" t="s">
        <v>146</v>
      </c>
      <c r="I628" s="209">
        <v>8474450</v>
      </c>
      <c r="J628" s="56"/>
      <c r="K628" s="57"/>
      <c r="T628" s="199"/>
      <c r="U628" s="199"/>
    </row>
    <row r="629" spans="7:21" ht="18" customHeight="1">
      <c r="G629" s="204" t="s">
        <v>1611</v>
      </c>
      <c r="H629" s="55" t="s">
        <v>146</v>
      </c>
      <c r="I629" s="209">
        <v>8474450</v>
      </c>
      <c r="J629" s="56"/>
      <c r="K629" s="57"/>
      <c r="T629" s="199"/>
      <c r="U629" s="199"/>
    </row>
    <row r="630" spans="7:21" ht="18" customHeight="1">
      <c r="G630" s="204" t="s">
        <v>1612</v>
      </c>
      <c r="H630" s="55" t="s">
        <v>146</v>
      </c>
      <c r="I630" s="209">
        <v>8474450</v>
      </c>
      <c r="J630" s="56"/>
      <c r="K630" s="57"/>
      <c r="T630" s="199"/>
      <c r="U630" s="199"/>
    </row>
    <row r="631" spans="7:21" ht="18" customHeight="1">
      <c r="G631" s="204" t="s">
        <v>1613</v>
      </c>
      <c r="H631" s="55" t="s">
        <v>147</v>
      </c>
      <c r="I631" s="209">
        <v>23093352</v>
      </c>
      <c r="J631" s="56"/>
      <c r="K631" s="57"/>
      <c r="T631" s="199"/>
      <c r="U631" s="199"/>
    </row>
    <row r="632" spans="7:21" ht="18" customHeight="1">
      <c r="G632" s="204" t="s">
        <v>1614</v>
      </c>
      <c r="H632" s="55" t="s">
        <v>147</v>
      </c>
      <c r="I632" s="209">
        <v>23093352</v>
      </c>
      <c r="J632" s="56"/>
      <c r="K632" s="57"/>
      <c r="T632" s="199"/>
      <c r="U632" s="199"/>
    </row>
    <row r="633" spans="7:21" ht="18" customHeight="1">
      <c r="G633" s="204" t="s">
        <v>1615</v>
      </c>
      <c r="H633" s="55" t="s">
        <v>147</v>
      </c>
      <c r="I633" s="209">
        <v>23093352</v>
      </c>
      <c r="J633" s="56"/>
      <c r="K633" s="57"/>
      <c r="U633" s="199"/>
    </row>
    <row r="634" spans="7:21" ht="18" customHeight="1">
      <c r="G634" s="204" t="s">
        <v>1616</v>
      </c>
      <c r="H634" s="55" t="s">
        <v>147</v>
      </c>
      <c r="I634" s="209">
        <v>23093352</v>
      </c>
      <c r="J634" s="56"/>
      <c r="K634" s="57"/>
      <c r="U634" s="199"/>
    </row>
    <row r="635" spans="7:21" ht="18" customHeight="1">
      <c r="G635" s="204" t="s">
        <v>1617</v>
      </c>
      <c r="H635" s="55" t="s">
        <v>147</v>
      </c>
      <c r="I635" s="209">
        <v>23093352</v>
      </c>
      <c r="J635" s="56"/>
      <c r="K635" s="57"/>
      <c r="U635" s="199"/>
    </row>
    <row r="636" spans="7:21" ht="18" customHeight="1">
      <c r="G636" s="204" t="s">
        <v>1618</v>
      </c>
      <c r="H636" s="55" t="s">
        <v>58</v>
      </c>
      <c r="I636" s="211">
        <v>89231644</v>
      </c>
      <c r="J636" s="56"/>
      <c r="K636" s="57"/>
      <c r="U636" s="199"/>
    </row>
    <row r="637" spans="7:21" ht="18" customHeight="1">
      <c r="G637" s="204" t="s">
        <v>1619</v>
      </c>
      <c r="H637" s="55" t="s">
        <v>58</v>
      </c>
      <c r="I637" s="211">
        <v>89231644</v>
      </c>
      <c r="J637" s="56"/>
      <c r="K637" s="57"/>
      <c r="U637" s="199"/>
    </row>
    <row r="638" spans="7:21" ht="18" customHeight="1">
      <c r="G638" s="204" t="s">
        <v>1620</v>
      </c>
      <c r="H638" s="55" t="s">
        <v>148</v>
      </c>
      <c r="I638" s="211">
        <v>80062914</v>
      </c>
      <c r="J638" s="56"/>
      <c r="K638" s="57"/>
      <c r="U638" s="199"/>
    </row>
    <row r="639" spans="7:21" ht="18" customHeight="1">
      <c r="G639" s="204" t="s">
        <v>1621</v>
      </c>
      <c r="H639" s="55" t="s">
        <v>148</v>
      </c>
      <c r="I639" s="211">
        <v>80062914</v>
      </c>
      <c r="J639" s="56"/>
      <c r="K639" s="57"/>
      <c r="U639" s="199"/>
    </row>
    <row r="640" spans="7:21" ht="18" customHeight="1">
      <c r="G640" s="204" t="s">
        <v>1622</v>
      </c>
      <c r="H640" s="55" t="s">
        <v>148</v>
      </c>
      <c r="I640" s="211">
        <v>80062914</v>
      </c>
      <c r="J640" s="56"/>
      <c r="K640" s="57"/>
      <c r="U640" s="199"/>
    </row>
    <row r="641" spans="7:21" ht="18" customHeight="1">
      <c r="G641" s="204" t="s">
        <v>1623</v>
      </c>
      <c r="H641" s="55" t="s">
        <v>148</v>
      </c>
      <c r="I641" s="211">
        <v>80062914</v>
      </c>
      <c r="J641" s="56"/>
      <c r="K641" s="57"/>
      <c r="U641" s="199"/>
    </row>
    <row r="642" spans="7:21" ht="18" customHeight="1">
      <c r="G642" s="204" t="s">
        <v>1624</v>
      </c>
      <c r="H642" s="55" t="s">
        <v>148</v>
      </c>
      <c r="I642" s="211">
        <v>80062914</v>
      </c>
      <c r="J642" s="56"/>
      <c r="K642" s="57"/>
      <c r="U642" s="199"/>
    </row>
    <row r="643" spans="7:21" ht="18" customHeight="1">
      <c r="G643" s="215" t="s">
        <v>1625</v>
      </c>
      <c r="H643" s="55" t="s">
        <v>148</v>
      </c>
      <c r="I643" s="211">
        <v>80062914</v>
      </c>
      <c r="J643" s="56"/>
      <c r="K643" s="57"/>
      <c r="U643" s="199"/>
    </row>
    <row r="644" spans="7:21" ht="18" customHeight="1">
      <c r="G644" s="215" t="s">
        <v>1626</v>
      </c>
      <c r="H644" s="55" t="s">
        <v>148</v>
      </c>
      <c r="I644" s="211">
        <v>80062914</v>
      </c>
      <c r="J644" s="56"/>
      <c r="K644" s="57"/>
      <c r="U644" s="199"/>
    </row>
    <row r="645" spans="7:21" ht="18" customHeight="1">
      <c r="G645" s="204" t="s">
        <v>1627</v>
      </c>
      <c r="H645" s="55" t="s">
        <v>149</v>
      </c>
      <c r="I645" s="211">
        <v>16453871</v>
      </c>
      <c r="J645" s="56"/>
      <c r="K645" s="57"/>
      <c r="U645" s="199"/>
    </row>
    <row r="646" spans="7:21" ht="18" customHeight="1">
      <c r="G646" s="204" t="s">
        <v>1628</v>
      </c>
      <c r="H646" s="55" t="s">
        <v>149</v>
      </c>
      <c r="I646" s="211">
        <v>16453871</v>
      </c>
      <c r="J646" s="56"/>
      <c r="K646" s="57"/>
      <c r="U646" s="199"/>
    </row>
    <row r="647" spans="7:21" ht="18" customHeight="1">
      <c r="G647" s="204" t="s">
        <v>1629</v>
      </c>
      <c r="H647" s="55" t="s">
        <v>149</v>
      </c>
      <c r="I647" s="211">
        <v>16453871</v>
      </c>
      <c r="J647" s="56"/>
      <c r="K647" s="57"/>
      <c r="U647" s="199"/>
    </row>
    <row r="648" spans="7:21" ht="18" customHeight="1">
      <c r="G648" s="204" t="s">
        <v>1630</v>
      </c>
      <c r="H648" s="55" t="s">
        <v>149</v>
      </c>
      <c r="I648" s="211">
        <v>16453871</v>
      </c>
      <c r="J648" s="56"/>
      <c r="K648" s="57"/>
      <c r="U648" s="199"/>
    </row>
    <row r="649" spans="7:21" ht="18" customHeight="1">
      <c r="G649" s="204" t="s">
        <v>1631</v>
      </c>
      <c r="H649" s="55" t="s">
        <v>149</v>
      </c>
      <c r="I649" s="211">
        <v>16453871</v>
      </c>
      <c r="J649" s="56"/>
      <c r="K649" s="57"/>
      <c r="U649" s="199"/>
    </row>
    <row r="650" spans="7:21" ht="18" customHeight="1">
      <c r="G650" s="204" t="s">
        <v>1632</v>
      </c>
      <c r="H650" s="55" t="s">
        <v>149</v>
      </c>
      <c r="I650" s="211">
        <v>16453871</v>
      </c>
      <c r="J650" s="56"/>
      <c r="K650" s="57"/>
      <c r="U650" s="199"/>
    </row>
    <row r="651" spans="7:21" ht="18" customHeight="1">
      <c r="G651" s="204" t="s">
        <v>1633</v>
      </c>
      <c r="H651" s="55" t="s">
        <v>149</v>
      </c>
      <c r="I651" s="211">
        <v>16453871</v>
      </c>
      <c r="J651" s="56"/>
      <c r="K651" s="57"/>
      <c r="U651" s="199"/>
    </row>
    <row r="652" spans="7:21" ht="18" customHeight="1">
      <c r="G652" s="204" t="s">
        <v>1634</v>
      </c>
      <c r="H652" s="55" t="s">
        <v>59</v>
      </c>
      <c r="I652" s="209">
        <v>35820026</v>
      </c>
      <c r="J652" s="56"/>
      <c r="K652" s="57"/>
      <c r="U652" s="199"/>
    </row>
    <row r="653" spans="7:21" ht="18" customHeight="1">
      <c r="G653" s="204" t="s">
        <v>1635</v>
      </c>
      <c r="H653" s="55" t="s">
        <v>59</v>
      </c>
      <c r="I653" s="209">
        <v>35820026</v>
      </c>
      <c r="J653" s="56"/>
      <c r="K653" s="57"/>
      <c r="U653" s="199"/>
    </row>
    <row r="654" spans="7:21" ht="18" customHeight="1">
      <c r="G654" s="204" t="s">
        <v>1636</v>
      </c>
      <c r="H654" s="55" t="s">
        <v>59</v>
      </c>
      <c r="I654" s="209">
        <v>35820026</v>
      </c>
      <c r="J654" s="56"/>
      <c r="K654" s="57"/>
      <c r="U654" s="199"/>
    </row>
    <row r="655" spans="7:21" ht="18" customHeight="1">
      <c r="G655" s="204" t="s">
        <v>1637</v>
      </c>
      <c r="H655" s="55" t="s">
        <v>59</v>
      </c>
      <c r="I655" s="209">
        <v>35820026</v>
      </c>
      <c r="J655" s="56"/>
      <c r="K655" s="57"/>
      <c r="U655" s="199"/>
    </row>
    <row r="656" spans="7:21" ht="18" customHeight="1">
      <c r="G656" s="204" t="s">
        <v>1638</v>
      </c>
      <c r="H656" s="55" t="s">
        <v>59</v>
      </c>
      <c r="I656" s="209">
        <v>35820026</v>
      </c>
      <c r="J656" s="56"/>
      <c r="K656" s="57"/>
      <c r="U656" s="199"/>
    </row>
    <row r="657" spans="7:21" ht="18" customHeight="1">
      <c r="G657" s="204" t="s">
        <v>1639</v>
      </c>
      <c r="H657" s="55" t="s">
        <v>59</v>
      </c>
      <c r="I657" s="209">
        <v>35820026</v>
      </c>
      <c r="J657" s="56"/>
      <c r="K657" s="57"/>
      <c r="U657" s="199"/>
    </row>
    <row r="658" spans="7:21" ht="18" customHeight="1">
      <c r="G658" s="204" t="s">
        <v>1640</v>
      </c>
      <c r="H658" s="55" t="s">
        <v>59</v>
      </c>
      <c r="I658" s="209">
        <v>35820026</v>
      </c>
      <c r="J658" s="56"/>
      <c r="K658" s="57"/>
      <c r="U658" s="199"/>
    </row>
    <row r="659" spans="7:21" ht="18" customHeight="1">
      <c r="G659" s="204" t="s">
        <v>1641</v>
      </c>
      <c r="H659" s="55" t="s">
        <v>60</v>
      </c>
      <c r="I659" s="211">
        <v>22544040</v>
      </c>
      <c r="J659" s="56"/>
      <c r="K659" s="57"/>
      <c r="U659" s="199"/>
    </row>
    <row r="660" spans="7:21" ht="18" customHeight="1">
      <c r="G660" s="204" t="s">
        <v>1642</v>
      </c>
      <c r="H660" s="55" t="s">
        <v>60</v>
      </c>
      <c r="I660" s="211">
        <v>22544040</v>
      </c>
      <c r="J660" s="56"/>
      <c r="K660" s="57"/>
      <c r="U660" s="199"/>
    </row>
    <row r="661" spans="7:21" ht="18" customHeight="1">
      <c r="G661" s="204" t="s">
        <v>1643</v>
      </c>
      <c r="H661" s="55" t="s">
        <v>60</v>
      </c>
      <c r="I661" s="211">
        <v>22544040</v>
      </c>
      <c r="J661" s="56"/>
      <c r="K661" s="57"/>
      <c r="U661" s="199"/>
    </row>
    <row r="662" spans="7:21" ht="18" customHeight="1">
      <c r="G662" s="204" t="s">
        <v>1644</v>
      </c>
      <c r="H662" s="55" t="s">
        <v>60</v>
      </c>
      <c r="I662" s="211">
        <v>22544040</v>
      </c>
      <c r="J662" s="56"/>
      <c r="K662" s="57"/>
      <c r="U662" s="199"/>
    </row>
    <row r="663" spans="7:21" ht="18" customHeight="1">
      <c r="G663" s="204" t="s">
        <v>1645</v>
      </c>
      <c r="H663" s="55" t="s">
        <v>60</v>
      </c>
      <c r="I663" s="211">
        <v>22544040</v>
      </c>
      <c r="J663" s="56"/>
      <c r="K663" s="57"/>
      <c r="U663" s="199"/>
    </row>
    <row r="664" spans="7:21" ht="18" customHeight="1">
      <c r="G664" s="204" t="s">
        <v>1646</v>
      </c>
      <c r="H664" s="55" t="s">
        <v>60</v>
      </c>
      <c r="I664" s="211">
        <v>22544040</v>
      </c>
      <c r="J664" s="56"/>
      <c r="K664" s="57"/>
      <c r="U664" s="199"/>
    </row>
    <row r="665" spans="7:21" ht="18" customHeight="1">
      <c r="G665" s="204" t="s">
        <v>1647</v>
      </c>
      <c r="H665" s="55" t="s">
        <v>60</v>
      </c>
      <c r="I665" s="211">
        <v>22544040</v>
      </c>
      <c r="J665" s="56"/>
      <c r="K665" s="57"/>
      <c r="U665" s="199"/>
    </row>
    <row r="666" spans="7:21" ht="18" customHeight="1">
      <c r="G666" s="204" t="s">
        <v>1648</v>
      </c>
      <c r="H666" s="212" t="s">
        <v>966</v>
      </c>
      <c r="I666" s="209">
        <v>13213202</v>
      </c>
      <c r="J666" s="56"/>
      <c r="K666" s="57"/>
      <c r="U666" s="199"/>
    </row>
    <row r="667" spans="7:21" ht="18" customHeight="1">
      <c r="G667" s="204" t="s">
        <v>1649</v>
      </c>
      <c r="H667" s="212" t="s">
        <v>967</v>
      </c>
      <c r="I667" s="209">
        <v>17174150</v>
      </c>
      <c r="J667" s="56"/>
      <c r="K667" s="57"/>
      <c r="U667" s="199"/>
    </row>
    <row r="668" spans="7:21" ht="18" customHeight="1">
      <c r="G668" s="204" t="s">
        <v>1651</v>
      </c>
      <c r="H668" s="212" t="s">
        <v>968</v>
      </c>
      <c r="I668" s="209">
        <v>13322285</v>
      </c>
      <c r="J668" s="56"/>
      <c r="K668" s="57"/>
      <c r="U668" s="199"/>
    </row>
    <row r="669" spans="7:21" ht="18" customHeight="1">
      <c r="G669" s="204" t="s">
        <v>1653</v>
      </c>
      <c r="H669" s="55" t="s">
        <v>966</v>
      </c>
      <c r="I669" s="209">
        <v>13213202</v>
      </c>
      <c r="J669" s="56"/>
      <c r="K669" s="57"/>
      <c r="U669" s="199"/>
    </row>
    <row r="670" spans="7:21" ht="18" customHeight="1">
      <c r="G670" s="204" t="s">
        <v>876</v>
      </c>
      <c r="H670" s="55" t="s">
        <v>969</v>
      </c>
      <c r="I670" s="209">
        <v>13512406</v>
      </c>
      <c r="J670" s="56"/>
      <c r="K670" s="57"/>
      <c r="U670" s="199"/>
    </row>
    <row r="671" spans="7:21" ht="18" customHeight="1">
      <c r="G671" s="204" t="s">
        <v>877</v>
      </c>
      <c r="H671" s="55" t="s">
        <v>970</v>
      </c>
      <c r="I671" s="211">
        <v>13449256</v>
      </c>
      <c r="J671" s="56"/>
      <c r="K671" s="57"/>
      <c r="U671" s="199"/>
    </row>
    <row r="672" spans="7:21" ht="18" customHeight="1">
      <c r="G672" s="204" t="s">
        <v>878</v>
      </c>
      <c r="H672" s="55" t="s">
        <v>3068</v>
      </c>
      <c r="I672" s="211">
        <v>13552482</v>
      </c>
      <c r="J672" s="56"/>
      <c r="K672" s="57"/>
      <c r="U672" s="199"/>
    </row>
    <row r="673" spans="7:21" ht="18" customHeight="1">
      <c r="G673" s="204" t="s">
        <v>879</v>
      </c>
      <c r="H673" s="55" t="s">
        <v>3069</v>
      </c>
      <c r="I673" s="211">
        <v>18215881</v>
      </c>
      <c r="J673" s="56"/>
      <c r="K673" s="57"/>
      <c r="U673" s="199"/>
    </row>
    <row r="674" spans="7:21" ht="18" customHeight="1">
      <c r="G674" s="204" t="s">
        <v>880</v>
      </c>
      <c r="H674" s="55" t="s">
        <v>971</v>
      </c>
      <c r="I674" s="211">
        <v>13411245</v>
      </c>
      <c r="J674" s="56"/>
      <c r="K674" s="57"/>
      <c r="U674" s="199"/>
    </row>
    <row r="675" spans="7:21" ht="18" customHeight="1">
      <c r="G675" s="204" t="s">
        <v>881</v>
      </c>
      <c r="H675" s="55" t="s">
        <v>3070</v>
      </c>
      <c r="I675" s="211">
        <v>13282523</v>
      </c>
      <c r="J675" s="56"/>
      <c r="K675" s="57"/>
      <c r="U675" s="199"/>
    </row>
    <row r="676" spans="7:21" ht="18" customHeight="1">
      <c r="G676" s="204" t="s">
        <v>1650</v>
      </c>
      <c r="H676" s="212" t="s">
        <v>967</v>
      </c>
      <c r="I676" s="209">
        <v>17174150</v>
      </c>
      <c r="J676" s="56"/>
      <c r="K676" s="57"/>
      <c r="U676" s="199"/>
    </row>
    <row r="677" spans="7:21" ht="18" customHeight="1">
      <c r="G677" s="204" t="s">
        <v>882</v>
      </c>
      <c r="H677" s="55" t="s">
        <v>3071</v>
      </c>
      <c r="I677" s="211">
        <v>45619838</v>
      </c>
      <c r="J677" s="56"/>
      <c r="K677" s="57"/>
      <c r="U677" s="199"/>
    </row>
    <row r="678" spans="7:21" ht="18" customHeight="1">
      <c r="G678" s="204" t="s">
        <v>1652</v>
      </c>
      <c r="H678" s="55" t="s">
        <v>968</v>
      </c>
      <c r="I678" s="209">
        <v>13322285</v>
      </c>
      <c r="J678" s="56"/>
      <c r="K678" s="57"/>
      <c r="U678" s="199"/>
    </row>
    <row r="679" spans="7:21" ht="18" customHeight="1">
      <c r="G679" s="204" t="s">
        <v>1654</v>
      </c>
      <c r="H679" s="55" t="s">
        <v>61</v>
      </c>
      <c r="I679" s="209">
        <v>80375394</v>
      </c>
      <c r="J679" s="56"/>
      <c r="K679" s="57"/>
      <c r="U679" s="199"/>
    </row>
    <row r="680" spans="7:21" ht="18" customHeight="1">
      <c r="G680" s="204" t="s">
        <v>1655</v>
      </c>
      <c r="H680" s="55" t="s">
        <v>61</v>
      </c>
      <c r="I680" s="209">
        <v>80375394</v>
      </c>
      <c r="J680" s="56"/>
      <c r="K680" s="57"/>
      <c r="U680" s="199"/>
    </row>
    <row r="681" spans="7:21" ht="18" customHeight="1">
      <c r="G681" s="204" t="s">
        <v>1656</v>
      </c>
      <c r="H681" s="55" t="s">
        <v>61</v>
      </c>
      <c r="I681" s="209">
        <v>80375394</v>
      </c>
      <c r="J681" s="56"/>
      <c r="K681" s="57"/>
      <c r="U681" s="199"/>
    </row>
    <row r="682" spans="7:21" ht="18" customHeight="1">
      <c r="G682" s="204" t="s">
        <v>1657</v>
      </c>
      <c r="H682" s="55" t="s">
        <v>61</v>
      </c>
      <c r="I682" s="209">
        <v>80375394</v>
      </c>
      <c r="J682" s="56"/>
      <c r="K682" s="57"/>
      <c r="U682" s="199"/>
    </row>
    <row r="683" spans="7:21" ht="18" customHeight="1">
      <c r="G683" s="204" t="s">
        <v>1658</v>
      </c>
      <c r="H683" s="55" t="s">
        <v>61</v>
      </c>
      <c r="I683" s="209">
        <v>80375394</v>
      </c>
      <c r="J683" s="56"/>
      <c r="K683" s="57"/>
      <c r="U683" s="199"/>
    </row>
    <row r="684" spans="7:21" ht="18" customHeight="1">
      <c r="G684" s="204" t="s">
        <v>1659</v>
      </c>
      <c r="H684" s="55" t="s">
        <v>61</v>
      </c>
      <c r="I684" s="209">
        <v>80375394</v>
      </c>
      <c r="J684" s="56"/>
      <c r="K684" s="57"/>
      <c r="U684" s="199"/>
    </row>
    <row r="685" spans="7:21" ht="18" customHeight="1">
      <c r="G685" s="204" t="s">
        <v>1660</v>
      </c>
      <c r="H685" s="55" t="s">
        <v>61</v>
      </c>
      <c r="I685" s="209">
        <v>80375394</v>
      </c>
      <c r="J685" s="56"/>
      <c r="K685" s="57"/>
      <c r="U685" s="199"/>
    </row>
    <row r="686" spans="7:21" ht="18" customHeight="1">
      <c r="G686" s="204" t="s">
        <v>1661</v>
      </c>
      <c r="H686" s="212" t="s">
        <v>3072</v>
      </c>
      <c r="I686" s="209">
        <v>80487476</v>
      </c>
      <c r="J686" s="56"/>
      <c r="K686" s="57"/>
      <c r="U686" s="199"/>
    </row>
    <row r="687" spans="7:21" ht="18" customHeight="1">
      <c r="G687" s="204" t="s">
        <v>1662</v>
      </c>
      <c r="H687" s="55" t="s">
        <v>622</v>
      </c>
      <c r="I687" s="209">
        <v>12719359</v>
      </c>
      <c r="J687" s="56"/>
      <c r="K687" s="57"/>
      <c r="U687" s="199"/>
    </row>
    <row r="688" spans="7:21" ht="18" customHeight="1">
      <c r="G688" s="204" t="s">
        <v>1663</v>
      </c>
      <c r="H688" s="55" t="s">
        <v>622</v>
      </c>
      <c r="I688" s="209">
        <v>12719359</v>
      </c>
      <c r="J688" s="56"/>
      <c r="K688" s="57"/>
      <c r="U688" s="199"/>
    </row>
    <row r="689" spans="7:21" ht="18" customHeight="1">
      <c r="G689" s="204" t="s">
        <v>1664</v>
      </c>
      <c r="H689" s="55" t="s">
        <v>622</v>
      </c>
      <c r="I689" s="209">
        <v>12719359</v>
      </c>
      <c r="J689" s="56"/>
      <c r="K689" s="57"/>
      <c r="U689" s="199"/>
    </row>
    <row r="690" spans="7:21" ht="18" customHeight="1">
      <c r="G690" s="204" t="s">
        <v>1665</v>
      </c>
      <c r="H690" s="55" t="s">
        <v>622</v>
      </c>
      <c r="I690" s="209">
        <v>12719359</v>
      </c>
      <c r="J690" s="56"/>
      <c r="K690" s="57"/>
      <c r="U690" s="199"/>
    </row>
    <row r="691" spans="7:21" ht="18" customHeight="1">
      <c r="G691" s="204" t="s">
        <v>1666</v>
      </c>
      <c r="H691" s="55" t="s">
        <v>622</v>
      </c>
      <c r="I691" s="209">
        <v>12719359</v>
      </c>
      <c r="J691" s="56"/>
      <c r="K691" s="57"/>
      <c r="U691" s="199"/>
    </row>
    <row r="692" spans="7:21" ht="18" customHeight="1">
      <c r="G692" s="204" t="s">
        <v>1667</v>
      </c>
      <c r="H692" s="55" t="s">
        <v>622</v>
      </c>
      <c r="I692" s="209">
        <v>12719359</v>
      </c>
      <c r="J692" s="56"/>
      <c r="K692" s="57"/>
      <c r="U692" s="199"/>
    </row>
    <row r="693" spans="7:21" ht="18" customHeight="1">
      <c r="G693" s="204" t="s">
        <v>1668</v>
      </c>
      <c r="H693" s="55" t="s">
        <v>622</v>
      </c>
      <c r="I693" s="209">
        <v>12719359</v>
      </c>
      <c r="J693" s="56"/>
      <c r="K693" s="57"/>
      <c r="U693" s="199"/>
    </row>
    <row r="694" spans="7:21" ht="18" customHeight="1">
      <c r="G694" s="203" t="s">
        <v>1669</v>
      </c>
      <c r="H694" s="57" t="s">
        <v>622</v>
      </c>
      <c r="I694" s="42">
        <v>12719359</v>
      </c>
      <c r="J694" s="57"/>
      <c r="K694" s="57"/>
      <c r="U694" s="199"/>
    </row>
    <row r="695" spans="7:21" ht="18" customHeight="1">
      <c r="G695" s="203" t="s">
        <v>1670</v>
      </c>
      <c r="H695" s="57" t="s">
        <v>622</v>
      </c>
      <c r="I695" s="42">
        <v>12719359</v>
      </c>
      <c r="J695" s="57"/>
      <c r="K695" s="57"/>
      <c r="U695" s="199"/>
    </row>
    <row r="696" spans="7:21" ht="18" customHeight="1">
      <c r="G696" s="203" t="s">
        <v>1671</v>
      </c>
      <c r="H696" s="57" t="s">
        <v>622</v>
      </c>
      <c r="I696" s="42">
        <v>12719359</v>
      </c>
      <c r="J696" s="57"/>
      <c r="K696" s="57"/>
      <c r="U696" s="199"/>
    </row>
    <row r="697" spans="7:21" ht="18" customHeight="1">
      <c r="G697" s="203" t="s">
        <v>1672</v>
      </c>
      <c r="H697" s="57" t="s">
        <v>622</v>
      </c>
      <c r="I697" s="42">
        <v>12719359</v>
      </c>
      <c r="J697" s="57"/>
      <c r="K697" s="57"/>
      <c r="U697" s="199"/>
    </row>
    <row r="698" spans="7:21" ht="18" customHeight="1">
      <c r="G698" s="203" t="s">
        <v>1673</v>
      </c>
      <c r="H698" s="57" t="s">
        <v>150</v>
      </c>
      <c r="I698" s="42">
        <v>25069173</v>
      </c>
      <c r="J698" s="57"/>
      <c r="K698" s="57"/>
      <c r="U698" s="199"/>
    </row>
    <row r="699" spans="7:21" ht="18" customHeight="1">
      <c r="G699" s="203" t="s">
        <v>1674</v>
      </c>
      <c r="H699" s="57" t="s">
        <v>62</v>
      </c>
      <c r="I699" s="42">
        <v>22327037</v>
      </c>
      <c r="J699" s="57"/>
      <c r="K699" s="57"/>
      <c r="U699" s="199"/>
    </row>
    <row r="700" spans="7:21" ht="18" customHeight="1">
      <c r="G700" s="203" t="s">
        <v>1675</v>
      </c>
      <c r="H700" s="57" t="s">
        <v>62</v>
      </c>
      <c r="I700" s="42">
        <v>22327037</v>
      </c>
      <c r="J700" s="57"/>
      <c r="K700" s="57"/>
      <c r="U700" s="199"/>
    </row>
    <row r="701" spans="7:21" ht="18" customHeight="1">
      <c r="G701" s="203" t="s">
        <v>1676</v>
      </c>
      <c r="H701" s="57" t="s">
        <v>62</v>
      </c>
      <c r="I701" s="42">
        <v>22327037</v>
      </c>
      <c r="J701" s="57"/>
      <c r="K701" s="57"/>
      <c r="U701" s="199"/>
    </row>
    <row r="702" spans="7:21" ht="18" customHeight="1">
      <c r="G702" s="203" t="s">
        <v>1677</v>
      </c>
      <c r="H702" s="57" t="s">
        <v>62</v>
      </c>
      <c r="I702" s="42">
        <v>22327037</v>
      </c>
      <c r="J702" s="57"/>
      <c r="K702" s="57"/>
      <c r="U702" s="199"/>
    </row>
    <row r="703" spans="7:21" ht="18" customHeight="1">
      <c r="G703" s="203" t="s">
        <v>1678</v>
      </c>
      <c r="H703" s="57" t="s">
        <v>62</v>
      </c>
      <c r="I703" s="42">
        <v>22327037</v>
      </c>
      <c r="J703" s="57"/>
      <c r="K703" s="57"/>
      <c r="U703" s="199"/>
    </row>
    <row r="704" spans="7:21" ht="18" customHeight="1">
      <c r="G704" s="203" t="s">
        <v>1679</v>
      </c>
      <c r="H704" s="57" t="s">
        <v>62</v>
      </c>
      <c r="I704" s="42">
        <v>22327037</v>
      </c>
      <c r="J704" s="57"/>
      <c r="K704" s="57"/>
      <c r="U704" s="199"/>
    </row>
    <row r="705" spans="7:21" ht="18" customHeight="1">
      <c r="G705" s="203" t="s">
        <v>1680</v>
      </c>
      <c r="H705" s="57" t="s">
        <v>62</v>
      </c>
      <c r="I705" s="42">
        <v>22327037</v>
      </c>
      <c r="J705" s="57"/>
      <c r="K705" s="57"/>
      <c r="U705" s="199"/>
    </row>
    <row r="706" spans="7:21" ht="18" customHeight="1">
      <c r="G706" s="203" t="s">
        <v>1681</v>
      </c>
      <c r="H706" s="57" t="s">
        <v>151</v>
      </c>
      <c r="I706" s="42">
        <v>24440083</v>
      </c>
      <c r="J706" s="57"/>
      <c r="K706" s="57"/>
      <c r="U706" s="199"/>
    </row>
    <row r="707" spans="7:21" ht="18" customHeight="1">
      <c r="G707" s="204" t="s">
        <v>1682</v>
      </c>
      <c r="H707" s="55" t="s">
        <v>151</v>
      </c>
      <c r="I707" s="211">
        <v>24440083</v>
      </c>
      <c r="J707" s="56"/>
      <c r="K707" s="57"/>
      <c r="U707" s="199"/>
    </row>
    <row r="708" spans="7:21" ht="18" customHeight="1">
      <c r="G708" s="204" t="s">
        <v>1683</v>
      </c>
      <c r="H708" s="55" t="s">
        <v>152</v>
      </c>
      <c r="I708" s="211">
        <v>84628110</v>
      </c>
      <c r="J708" s="56"/>
      <c r="K708" s="57"/>
      <c r="U708" s="199"/>
    </row>
    <row r="709" spans="7:21" ht="18" customHeight="1">
      <c r="G709" s="204" t="s">
        <v>1684</v>
      </c>
      <c r="H709" s="55" t="s">
        <v>152</v>
      </c>
      <c r="I709" s="211">
        <v>84628110</v>
      </c>
      <c r="J709" s="56"/>
      <c r="K709" s="57"/>
      <c r="U709" s="199"/>
    </row>
    <row r="710" spans="7:21" ht="18" customHeight="1">
      <c r="G710" s="204" t="s">
        <v>1685</v>
      </c>
      <c r="H710" s="55" t="s">
        <v>152</v>
      </c>
      <c r="I710" s="211">
        <v>84628110</v>
      </c>
      <c r="J710" s="56"/>
      <c r="K710" s="57"/>
      <c r="U710" s="199"/>
    </row>
    <row r="711" spans="7:21" ht="18" customHeight="1">
      <c r="G711" s="204" t="s">
        <v>1686</v>
      </c>
      <c r="H711" s="55" t="s">
        <v>152</v>
      </c>
      <c r="I711" s="209">
        <v>84628110</v>
      </c>
      <c r="J711" s="56"/>
      <c r="K711" s="57"/>
      <c r="U711" s="199"/>
    </row>
    <row r="712" spans="7:21" ht="18" customHeight="1">
      <c r="G712" s="204" t="s">
        <v>1687</v>
      </c>
      <c r="H712" s="55" t="s">
        <v>623</v>
      </c>
      <c r="I712" s="209">
        <v>84243375</v>
      </c>
      <c r="J712" s="56"/>
      <c r="K712" s="57"/>
      <c r="U712" s="199"/>
    </row>
    <row r="713" spans="7:21" ht="18" customHeight="1">
      <c r="G713" s="204" t="s">
        <v>1688</v>
      </c>
      <c r="H713" s="55" t="s">
        <v>623</v>
      </c>
      <c r="I713" s="209">
        <v>84243375</v>
      </c>
      <c r="J713" s="56"/>
      <c r="K713" s="57"/>
      <c r="U713" s="199"/>
    </row>
    <row r="714" spans="7:21" ht="18" customHeight="1">
      <c r="G714" s="204" t="s">
        <v>1689</v>
      </c>
      <c r="H714" s="55" t="s">
        <v>623</v>
      </c>
      <c r="I714" s="209">
        <v>84243375</v>
      </c>
      <c r="J714" s="56"/>
      <c r="K714" s="57"/>
      <c r="U714" s="199"/>
    </row>
    <row r="715" spans="7:21" ht="18" customHeight="1">
      <c r="G715" s="204" t="s">
        <v>1690</v>
      </c>
      <c r="H715" s="55" t="s">
        <v>623</v>
      </c>
      <c r="I715" s="209">
        <v>84243375</v>
      </c>
      <c r="J715" s="56"/>
      <c r="K715" s="57"/>
      <c r="U715" s="199"/>
    </row>
    <row r="716" spans="7:21" ht="18" customHeight="1">
      <c r="G716" s="204" t="s">
        <v>1691</v>
      </c>
      <c r="H716" s="55" t="s">
        <v>623</v>
      </c>
      <c r="I716" s="209">
        <v>84243375</v>
      </c>
      <c r="J716" s="56"/>
      <c r="K716" s="57"/>
      <c r="U716" s="199"/>
    </row>
    <row r="717" spans="7:21" ht="18" customHeight="1">
      <c r="G717" s="204" t="s">
        <v>1692</v>
      </c>
      <c r="H717" s="55" t="s">
        <v>623</v>
      </c>
      <c r="I717" s="209">
        <v>84243375</v>
      </c>
      <c r="J717" s="56"/>
      <c r="K717" s="57"/>
      <c r="U717" s="199"/>
    </row>
    <row r="718" spans="7:21" ht="18" customHeight="1">
      <c r="G718" s="204" t="s">
        <v>1693</v>
      </c>
      <c r="H718" s="55" t="s">
        <v>623</v>
      </c>
      <c r="I718" s="211">
        <v>84243375</v>
      </c>
      <c r="J718" s="56"/>
      <c r="K718" s="57"/>
      <c r="U718" s="199"/>
    </row>
    <row r="719" spans="7:21" ht="18" customHeight="1">
      <c r="G719" s="203" t="s">
        <v>1694</v>
      </c>
      <c r="H719" s="57" t="s">
        <v>623</v>
      </c>
      <c r="I719" s="42">
        <v>84243375</v>
      </c>
      <c r="J719" s="57"/>
      <c r="K719" s="57"/>
      <c r="U719" s="199"/>
    </row>
    <row r="720" spans="7:21" ht="18" customHeight="1">
      <c r="G720" s="203" t="s">
        <v>1695</v>
      </c>
      <c r="H720" s="57" t="s">
        <v>623</v>
      </c>
      <c r="I720" s="42">
        <v>84243375</v>
      </c>
      <c r="J720" s="57"/>
      <c r="K720" s="57"/>
      <c r="U720" s="199"/>
    </row>
    <row r="721" spans="7:21" ht="18" customHeight="1">
      <c r="G721" s="203" t="s">
        <v>1696</v>
      </c>
      <c r="H721" s="57" t="s">
        <v>623</v>
      </c>
      <c r="I721" s="42">
        <v>84243375</v>
      </c>
      <c r="J721" s="57"/>
      <c r="K721" s="57"/>
      <c r="U721" s="199"/>
    </row>
    <row r="722" spans="7:21" ht="18" customHeight="1">
      <c r="G722" s="203" t="s">
        <v>1697</v>
      </c>
      <c r="H722" s="57" t="s">
        <v>623</v>
      </c>
      <c r="I722" s="42">
        <v>84243375</v>
      </c>
      <c r="J722" s="57"/>
      <c r="K722" s="57"/>
      <c r="U722" s="199"/>
    </row>
    <row r="723" spans="7:21" ht="18" customHeight="1">
      <c r="G723" s="204" t="s">
        <v>1698</v>
      </c>
      <c r="H723" s="55" t="s">
        <v>623</v>
      </c>
      <c r="I723" s="211">
        <v>84243375</v>
      </c>
      <c r="J723" s="56"/>
      <c r="K723" s="57"/>
      <c r="U723" s="199"/>
    </row>
    <row r="724" spans="7:21" ht="18" customHeight="1">
      <c r="G724" s="204" t="s">
        <v>1699</v>
      </c>
      <c r="H724" s="55" t="s">
        <v>841</v>
      </c>
      <c r="I724" s="211">
        <v>36622468</v>
      </c>
      <c r="J724" s="56"/>
      <c r="K724" s="57"/>
      <c r="U724" s="199"/>
    </row>
    <row r="725" spans="7:21" ht="18" customHeight="1">
      <c r="G725" s="203" t="s">
        <v>1700</v>
      </c>
      <c r="H725" s="57" t="s">
        <v>153</v>
      </c>
      <c r="I725" s="42">
        <v>12807542</v>
      </c>
      <c r="J725" s="57"/>
      <c r="K725" s="57"/>
      <c r="U725" s="199"/>
    </row>
    <row r="726" spans="7:21" ht="18" customHeight="1">
      <c r="G726" s="204" t="s">
        <v>1701</v>
      </c>
      <c r="H726" s="55" t="s">
        <v>842</v>
      </c>
      <c r="I726" s="211">
        <v>36622256</v>
      </c>
      <c r="J726" s="56"/>
      <c r="K726" s="57"/>
      <c r="T726" s="199"/>
      <c r="U726" s="199"/>
    </row>
    <row r="727" spans="7:21" ht="18" customHeight="1">
      <c r="G727" s="204" t="s">
        <v>1702</v>
      </c>
      <c r="H727" s="55" t="s">
        <v>843</v>
      </c>
      <c r="I727" s="211">
        <v>31404288</v>
      </c>
      <c r="J727" s="56"/>
      <c r="K727" s="57"/>
      <c r="T727" s="199"/>
      <c r="U727" s="199"/>
    </row>
    <row r="728" spans="7:21" ht="18" customHeight="1">
      <c r="G728" s="204" t="s">
        <v>1703</v>
      </c>
      <c r="H728" s="55" t="s">
        <v>844</v>
      </c>
      <c r="I728" s="211">
        <v>31405462</v>
      </c>
      <c r="J728" s="56"/>
      <c r="K728" s="57"/>
      <c r="T728" s="199"/>
      <c r="U728" s="199"/>
    </row>
    <row r="729" spans="7:21" ht="18" customHeight="1">
      <c r="G729" s="204" t="s">
        <v>1704</v>
      </c>
      <c r="H729" s="55" t="s">
        <v>3073</v>
      </c>
      <c r="I729" s="211">
        <v>31400115</v>
      </c>
      <c r="J729" s="56"/>
      <c r="K729" s="57"/>
      <c r="T729" s="199"/>
      <c r="U729" s="199"/>
    </row>
    <row r="730" spans="7:21" ht="18" customHeight="1">
      <c r="G730" s="204" t="s">
        <v>1705</v>
      </c>
      <c r="H730" s="55" t="s">
        <v>3074</v>
      </c>
      <c r="I730" s="211">
        <v>9999763</v>
      </c>
      <c r="J730" s="56"/>
      <c r="K730" s="57"/>
      <c r="T730" s="199"/>
      <c r="U730" s="199"/>
    </row>
    <row r="731" spans="7:21" ht="18" customHeight="1">
      <c r="G731" s="204" t="s">
        <v>1706</v>
      </c>
      <c r="H731" s="55" t="s">
        <v>3075</v>
      </c>
      <c r="I731" s="211">
        <v>45371456</v>
      </c>
      <c r="J731" s="56"/>
      <c r="K731" s="57"/>
      <c r="T731" s="199"/>
      <c r="U731" s="199"/>
    </row>
    <row r="732" spans="7:21" ht="18" customHeight="1">
      <c r="G732" s="204" t="s">
        <v>1707</v>
      </c>
      <c r="H732" s="55" t="s">
        <v>845</v>
      </c>
      <c r="I732" s="211">
        <v>45368804</v>
      </c>
      <c r="J732" s="56"/>
      <c r="K732" s="57"/>
      <c r="T732" s="199"/>
      <c r="U732" s="199"/>
    </row>
    <row r="733" spans="7:21" ht="18" customHeight="1">
      <c r="G733" s="204" t="s">
        <v>1708</v>
      </c>
      <c r="H733" s="212" t="s">
        <v>153</v>
      </c>
      <c r="I733" s="211">
        <v>12807542</v>
      </c>
      <c r="J733" s="56"/>
      <c r="K733" s="57"/>
      <c r="T733" s="199"/>
      <c r="U733" s="199"/>
    </row>
    <row r="734" spans="7:21" ht="18" customHeight="1">
      <c r="G734" s="204" t="s">
        <v>1709</v>
      </c>
      <c r="H734" s="55" t="s">
        <v>3076</v>
      </c>
      <c r="I734" s="211">
        <v>36624557</v>
      </c>
      <c r="J734" s="56"/>
      <c r="K734" s="57"/>
      <c r="T734" s="199"/>
      <c r="U734" s="199"/>
    </row>
    <row r="735" spans="7:21" ht="18" customHeight="1">
      <c r="G735" s="204" t="s">
        <v>1710</v>
      </c>
      <c r="H735" s="55" t="s">
        <v>154</v>
      </c>
      <c r="I735" s="211">
        <v>25069244</v>
      </c>
      <c r="J735" s="56"/>
      <c r="K735" s="57"/>
      <c r="U735" s="199"/>
    </row>
    <row r="736" spans="7:21" ht="18" customHeight="1">
      <c r="G736" s="204" t="s">
        <v>1711</v>
      </c>
      <c r="H736" s="55" t="s">
        <v>154</v>
      </c>
      <c r="I736" s="211">
        <v>25069244</v>
      </c>
      <c r="J736" s="56"/>
      <c r="K736" s="57"/>
      <c r="U736" s="199"/>
    </row>
    <row r="737" spans="7:21" ht="18" customHeight="1">
      <c r="G737" s="204" t="s">
        <v>1712</v>
      </c>
      <c r="H737" s="55" t="s">
        <v>154</v>
      </c>
      <c r="I737" s="209">
        <v>25069244</v>
      </c>
      <c r="J737" s="56"/>
      <c r="K737" s="57"/>
      <c r="U737" s="199"/>
    </row>
    <row r="738" spans="7:21" ht="18" customHeight="1">
      <c r="G738" s="204" t="s">
        <v>1713</v>
      </c>
      <c r="H738" s="55" t="s">
        <v>154</v>
      </c>
      <c r="I738" s="209">
        <v>25069244</v>
      </c>
      <c r="J738" s="56"/>
      <c r="K738" s="57"/>
      <c r="U738" s="199"/>
    </row>
    <row r="739" spans="7:21" ht="18" customHeight="1">
      <c r="G739" s="204" t="s">
        <v>1714</v>
      </c>
      <c r="H739" s="55" t="s">
        <v>154</v>
      </c>
      <c r="I739" s="209">
        <v>25069244</v>
      </c>
      <c r="J739" s="56"/>
      <c r="K739" s="57"/>
      <c r="U739" s="199"/>
    </row>
    <row r="740" spans="7:21" ht="18" customHeight="1">
      <c r="G740" s="204" t="s">
        <v>1715</v>
      </c>
      <c r="H740" s="55" t="s">
        <v>154</v>
      </c>
      <c r="I740" s="209">
        <v>25069244</v>
      </c>
      <c r="J740" s="56"/>
      <c r="K740" s="57"/>
      <c r="U740" s="199"/>
    </row>
    <row r="741" spans="7:21" ht="18" customHeight="1">
      <c r="G741" s="204" t="s">
        <v>1716</v>
      </c>
      <c r="H741" s="55" t="s">
        <v>63</v>
      </c>
      <c r="I741" s="209">
        <v>27237675</v>
      </c>
      <c r="J741" s="56"/>
      <c r="K741" s="57"/>
      <c r="U741" s="199"/>
    </row>
    <row r="742" spans="7:21" ht="18" customHeight="1">
      <c r="G742" s="204" t="s">
        <v>1717</v>
      </c>
      <c r="H742" s="55" t="s">
        <v>63</v>
      </c>
      <c r="I742" s="209">
        <v>27237675</v>
      </c>
      <c r="J742" s="56"/>
      <c r="K742" s="57"/>
      <c r="U742" s="199"/>
    </row>
    <row r="743" spans="7:21" ht="18" customHeight="1">
      <c r="G743" s="204" t="s">
        <v>1718</v>
      </c>
      <c r="H743" s="55" t="s">
        <v>63</v>
      </c>
      <c r="I743" s="209">
        <v>27237675</v>
      </c>
      <c r="J743" s="56"/>
      <c r="K743" s="57"/>
      <c r="U743" s="199"/>
    </row>
    <row r="744" spans="7:21" ht="18" customHeight="1">
      <c r="G744" s="203" t="s">
        <v>1719</v>
      </c>
      <c r="H744" s="57" t="s">
        <v>63</v>
      </c>
      <c r="I744" s="42">
        <v>27237675</v>
      </c>
      <c r="J744" s="57"/>
      <c r="K744" s="57"/>
      <c r="U744" s="199"/>
    </row>
    <row r="745" spans="7:21" ht="18" customHeight="1">
      <c r="G745" s="204" t="s">
        <v>1720</v>
      </c>
      <c r="H745" s="55" t="s">
        <v>63</v>
      </c>
      <c r="I745" s="209">
        <v>27237675</v>
      </c>
      <c r="J745" s="56"/>
      <c r="K745" s="57"/>
      <c r="U745" s="199"/>
    </row>
    <row r="746" spans="7:21" ht="18" customHeight="1">
      <c r="G746" s="203" t="s">
        <v>1721</v>
      </c>
      <c r="H746" s="57" t="s">
        <v>63</v>
      </c>
      <c r="I746" s="42">
        <v>27237675</v>
      </c>
      <c r="J746" s="57"/>
      <c r="K746" s="57"/>
      <c r="U746" s="199"/>
    </row>
    <row r="747" spans="7:21" ht="18" customHeight="1">
      <c r="G747" s="204" t="s">
        <v>1722</v>
      </c>
      <c r="H747" s="55" t="s">
        <v>63</v>
      </c>
      <c r="I747" s="209">
        <v>27237675</v>
      </c>
      <c r="J747" s="56"/>
      <c r="K747" s="57"/>
      <c r="U747" s="199"/>
    </row>
    <row r="748" spans="7:21" ht="18" customHeight="1">
      <c r="G748" s="203" t="s">
        <v>1723</v>
      </c>
      <c r="H748" s="57" t="s">
        <v>64</v>
      </c>
      <c r="I748" s="42">
        <v>76416226</v>
      </c>
      <c r="J748" s="57"/>
      <c r="K748" s="57"/>
      <c r="U748" s="199"/>
    </row>
    <row r="749" spans="7:21" ht="18" customHeight="1">
      <c r="G749" s="204" t="s">
        <v>1724</v>
      </c>
      <c r="H749" s="55" t="s">
        <v>64</v>
      </c>
      <c r="I749" s="209">
        <v>76416226</v>
      </c>
      <c r="J749" s="56"/>
      <c r="K749" s="57"/>
      <c r="U749" s="199"/>
    </row>
    <row r="750" spans="7:21" ht="18" customHeight="1">
      <c r="G750" s="203" t="s">
        <v>1725</v>
      </c>
      <c r="H750" s="57" t="s">
        <v>64</v>
      </c>
      <c r="I750" s="42">
        <v>76416226</v>
      </c>
      <c r="J750" s="57"/>
      <c r="K750" s="57"/>
      <c r="U750" s="199"/>
    </row>
    <row r="751" spans="7:21" ht="18" customHeight="1">
      <c r="G751" s="204" t="s">
        <v>1726</v>
      </c>
      <c r="H751" s="55" t="s">
        <v>64</v>
      </c>
      <c r="I751" s="209">
        <v>76416226</v>
      </c>
      <c r="J751" s="56"/>
      <c r="K751" s="57"/>
      <c r="U751" s="199"/>
    </row>
    <row r="752" spans="7:21" ht="18" customHeight="1">
      <c r="G752" s="203" t="s">
        <v>1727</v>
      </c>
      <c r="H752" s="57" t="s">
        <v>64</v>
      </c>
      <c r="I752" s="42">
        <v>76416226</v>
      </c>
      <c r="J752" s="57"/>
      <c r="K752" s="57"/>
      <c r="U752" s="199"/>
    </row>
    <row r="753" spans="7:21" ht="18" customHeight="1">
      <c r="G753" s="204" t="s">
        <v>1728</v>
      </c>
      <c r="H753" s="55" t="s">
        <v>64</v>
      </c>
      <c r="I753" s="209">
        <v>76416226</v>
      </c>
      <c r="J753" s="56"/>
      <c r="K753" s="57"/>
      <c r="U753" s="199"/>
    </row>
    <row r="754" spans="7:21" ht="18" customHeight="1">
      <c r="G754" s="204" t="s">
        <v>1729</v>
      </c>
      <c r="H754" s="55" t="s">
        <v>64</v>
      </c>
      <c r="I754" s="209">
        <v>76416226</v>
      </c>
      <c r="J754" s="56"/>
      <c r="K754" s="57"/>
      <c r="U754" s="199"/>
    </row>
    <row r="755" spans="7:21" ht="18" customHeight="1">
      <c r="G755" s="204" t="s">
        <v>1730</v>
      </c>
      <c r="H755" s="55" t="s">
        <v>65</v>
      </c>
      <c r="I755" s="209">
        <v>16726227</v>
      </c>
      <c r="J755" s="56"/>
      <c r="K755" s="57"/>
      <c r="U755" s="199"/>
    </row>
    <row r="756" spans="7:21" ht="18" customHeight="1">
      <c r="G756" s="204" t="s">
        <v>1731</v>
      </c>
      <c r="H756" s="55" t="s">
        <v>65</v>
      </c>
      <c r="I756" s="209">
        <v>16726227</v>
      </c>
      <c r="J756" s="56"/>
      <c r="K756" s="57"/>
      <c r="U756" s="199"/>
    </row>
    <row r="757" spans="7:21" ht="18" customHeight="1">
      <c r="G757" s="204" t="s">
        <v>1732</v>
      </c>
      <c r="H757" s="55" t="s">
        <v>65</v>
      </c>
      <c r="I757" s="209">
        <v>16726227</v>
      </c>
      <c r="J757" s="56"/>
      <c r="K757" s="57"/>
      <c r="U757" s="199"/>
    </row>
    <row r="758" spans="7:21" ht="18" customHeight="1">
      <c r="G758" s="204" t="s">
        <v>1733</v>
      </c>
      <c r="H758" s="55" t="s">
        <v>65</v>
      </c>
      <c r="I758" s="209">
        <v>16726227</v>
      </c>
      <c r="J758" s="56"/>
      <c r="K758" s="57"/>
      <c r="U758" s="199"/>
    </row>
    <row r="759" spans="7:21" ht="18" customHeight="1">
      <c r="G759" s="204" t="s">
        <v>1734</v>
      </c>
      <c r="H759" s="55" t="s">
        <v>65</v>
      </c>
      <c r="I759" s="209">
        <v>16726227</v>
      </c>
      <c r="J759" s="56"/>
      <c r="K759" s="57"/>
      <c r="U759" s="199"/>
    </row>
    <row r="760" spans="7:21" ht="18" customHeight="1">
      <c r="G760" s="204" t="s">
        <v>1735</v>
      </c>
      <c r="H760" s="55" t="s">
        <v>65</v>
      </c>
      <c r="I760" s="209">
        <v>16726227</v>
      </c>
      <c r="J760" s="56"/>
      <c r="K760" s="57"/>
      <c r="U760" s="199"/>
    </row>
    <row r="761" spans="7:21" ht="18" customHeight="1">
      <c r="G761" s="204" t="s">
        <v>1736</v>
      </c>
      <c r="H761" s="55" t="s">
        <v>65</v>
      </c>
      <c r="I761" s="209">
        <v>16726227</v>
      </c>
      <c r="J761" s="56"/>
      <c r="K761" s="57"/>
      <c r="U761" s="199"/>
    </row>
    <row r="762" spans="7:21" ht="18" customHeight="1">
      <c r="G762" s="204" t="s">
        <v>1737</v>
      </c>
      <c r="H762" s="55" t="s">
        <v>66</v>
      </c>
      <c r="I762" s="209">
        <v>16468868</v>
      </c>
      <c r="J762" s="56"/>
      <c r="K762" s="57"/>
      <c r="U762" s="199"/>
    </row>
    <row r="763" spans="7:21" ht="18" customHeight="1">
      <c r="G763" s="204" t="s">
        <v>1738</v>
      </c>
      <c r="H763" s="55" t="s">
        <v>66</v>
      </c>
      <c r="I763" s="209">
        <v>16468868</v>
      </c>
      <c r="J763" s="56"/>
      <c r="K763" s="57"/>
      <c r="U763" s="199"/>
    </row>
    <row r="764" spans="7:21" ht="18" customHeight="1">
      <c r="G764" s="204" t="s">
        <v>1739</v>
      </c>
      <c r="H764" s="55" t="s">
        <v>66</v>
      </c>
      <c r="I764" s="209">
        <v>16468868</v>
      </c>
      <c r="J764" s="56"/>
      <c r="K764" s="57"/>
      <c r="U764" s="199"/>
    </row>
    <row r="765" spans="7:21" ht="18" customHeight="1">
      <c r="G765" s="204" t="s">
        <v>1740</v>
      </c>
      <c r="H765" s="55" t="s">
        <v>66</v>
      </c>
      <c r="I765" s="209">
        <v>16468868</v>
      </c>
      <c r="J765" s="56"/>
      <c r="K765" s="57"/>
      <c r="U765" s="199"/>
    </row>
    <row r="766" spans="7:21" ht="18" customHeight="1">
      <c r="G766" s="204" t="s">
        <v>1741</v>
      </c>
      <c r="H766" s="55" t="s">
        <v>66</v>
      </c>
      <c r="I766" s="209">
        <v>16468868</v>
      </c>
      <c r="J766" s="56"/>
      <c r="K766" s="57"/>
      <c r="U766" s="199"/>
    </row>
    <row r="767" spans="7:21" ht="18" customHeight="1">
      <c r="G767" s="204" t="s">
        <v>1742</v>
      </c>
      <c r="H767" s="55" t="s">
        <v>66</v>
      </c>
      <c r="I767" s="209">
        <v>16468868</v>
      </c>
      <c r="J767" s="56"/>
      <c r="K767" s="57"/>
      <c r="U767" s="199"/>
    </row>
    <row r="768" spans="7:21" ht="18" customHeight="1">
      <c r="G768" s="204" t="s">
        <v>1743</v>
      </c>
      <c r="H768" s="55" t="s">
        <v>66</v>
      </c>
      <c r="I768" s="209">
        <v>16468868</v>
      </c>
      <c r="J768" s="56"/>
      <c r="K768" s="57"/>
      <c r="U768" s="199"/>
    </row>
    <row r="769" spans="7:21" ht="18" customHeight="1">
      <c r="G769" s="204" t="s">
        <v>1744</v>
      </c>
      <c r="H769" s="55" t="s">
        <v>66</v>
      </c>
      <c r="I769" s="209">
        <v>16468868</v>
      </c>
      <c r="J769" s="56"/>
      <c r="K769" s="57"/>
      <c r="U769" s="199"/>
    </row>
    <row r="770" spans="7:21" ht="18" customHeight="1">
      <c r="G770" s="204" t="s">
        <v>1745</v>
      </c>
      <c r="H770" s="55" t="s">
        <v>66</v>
      </c>
      <c r="I770" s="211">
        <v>16468868</v>
      </c>
      <c r="J770" s="56"/>
      <c r="K770" s="57"/>
      <c r="U770" s="199"/>
    </row>
    <row r="771" spans="7:21" ht="18" customHeight="1">
      <c r="G771" s="204" t="s">
        <v>1746</v>
      </c>
      <c r="H771" s="55" t="s">
        <v>66</v>
      </c>
      <c r="I771" s="211">
        <v>16468868</v>
      </c>
      <c r="J771" s="56"/>
      <c r="K771" s="57"/>
      <c r="U771" s="199"/>
    </row>
    <row r="772" spans="7:21" ht="18" customHeight="1">
      <c r="G772" s="204" t="s">
        <v>1747</v>
      </c>
      <c r="H772" s="55" t="s">
        <v>66</v>
      </c>
      <c r="I772" s="211">
        <v>16468868</v>
      </c>
      <c r="J772" s="56"/>
      <c r="K772" s="57"/>
      <c r="U772" s="199"/>
    </row>
    <row r="773" spans="7:21" ht="18" customHeight="1">
      <c r="G773" s="204" t="s">
        <v>1748</v>
      </c>
      <c r="H773" s="55" t="s">
        <v>66</v>
      </c>
      <c r="I773" s="211">
        <v>16468868</v>
      </c>
      <c r="J773" s="56"/>
      <c r="K773" s="57"/>
      <c r="U773" s="199"/>
    </row>
    <row r="774" spans="7:21" ht="18" customHeight="1">
      <c r="G774" s="204" t="s">
        <v>1749</v>
      </c>
      <c r="H774" s="55" t="s">
        <v>66</v>
      </c>
      <c r="I774" s="211">
        <v>16468868</v>
      </c>
      <c r="J774" s="56"/>
      <c r="K774" s="57"/>
      <c r="U774" s="199"/>
    </row>
    <row r="775" spans="7:21" ht="18" customHeight="1">
      <c r="G775" s="204" t="s">
        <v>1750</v>
      </c>
      <c r="H775" s="55" t="s">
        <v>66</v>
      </c>
      <c r="I775" s="211">
        <v>16468868</v>
      </c>
      <c r="J775" s="56"/>
      <c r="K775" s="57"/>
      <c r="T775" s="199"/>
      <c r="U775" s="199"/>
    </row>
    <row r="776" spans="7:21" ht="18" customHeight="1">
      <c r="G776" s="204" t="s">
        <v>1751</v>
      </c>
      <c r="H776" s="55" t="s">
        <v>966</v>
      </c>
      <c r="I776" s="211">
        <v>13213202</v>
      </c>
      <c r="J776" s="56"/>
      <c r="K776" s="57"/>
      <c r="T776" s="199"/>
      <c r="U776" s="199"/>
    </row>
    <row r="777" spans="7:21" ht="18" customHeight="1">
      <c r="G777" s="204" t="s">
        <v>1752</v>
      </c>
      <c r="H777" s="55" t="s">
        <v>966</v>
      </c>
      <c r="I777" s="209">
        <v>13213202</v>
      </c>
      <c r="J777" s="56"/>
      <c r="K777" s="57"/>
      <c r="U777" s="199"/>
    </row>
    <row r="778" spans="7:21" ht="18" customHeight="1">
      <c r="G778" s="204" t="s">
        <v>1753</v>
      </c>
      <c r="H778" s="55" t="s">
        <v>967</v>
      </c>
      <c r="I778" s="211">
        <v>17174150</v>
      </c>
      <c r="J778" s="56"/>
      <c r="K778" s="57"/>
      <c r="U778" s="199"/>
    </row>
    <row r="779" spans="7:21" ht="18" customHeight="1">
      <c r="G779" s="204" t="s">
        <v>883</v>
      </c>
      <c r="H779" s="55" t="s">
        <v>972</v>
      </c>
      <c r="I779" s="209">
        <v>13390781</v>
      </c>
      <c r="J779" s="56"/>
      <c r="K779" s="57"/>
      <c r="U779" s="199"/>
    </row>
    <row r="780" spans="7:21" ht="18" customHeight="1">
      <c r="G780" s="204" t="s">
        <v>884</v>
      </c>
      <c r="H780" s="55" t="s">
        <v>973</v>
      </c>
      <c r="I780" s="209">
        <v>8878452</v>
      </c>
      <c r="J780" s="56"/>
      <c r="K780" s="57"/>
      <c r="U780" s="199"/>
    </row>
    <row r="781" spans="7:21" ht="18" customHeight="1">
      <c r="G781" s="204" t="s">
        <v>1754</v>
      </c>
      <c r="H781" s="55" t="s">
        <v>974</v>
      </c>
      <c r="I781" s="209">
        <v>13322052</v>
      </c>
      <c r="J781" s="56"/>
      <c r="K781" s="57"/>
      <c r="U781" s="199"/>
    </row>
    <row r="782" spans="7:21" ht="18" customHeight="1">
      <c r="G782" s="204" t="s">
        <v>885</v>
      </c>
      <c r="H782" s="55" t="s">
        <v>975</v>
      </c>
      <c r="I782" s="209">
        <v>13512026</v>
      </c>
      <c r="J782" s="56"/>
      <c r="K782" s="57"/>
      <c r="U782" s="199"/>
    </row>
    <row r="783" spans="7:21" ht="18" customHeight="1">
      <c r="G783" s="204" t="s">
        <v>886</v>
      </c>
      <c r="H783" s="55" t="s">
        <v>976</v>
      </c>
      <c r="I783" s="209">
        <v>13505881</v>
      </c>
      <c r="J783" s="56"/>
      <c r="K783" s="57"/>
      <c r="U783" s="199"/>
    </row>
    <row r="784" spans="7:21" ht="18" customHeight="1">
      <c r="G784" s="204" t="s">
        <v>887</v>
      </c>
      <c r="H784" s="55" t="s">
        <v>977</v>
      </c>
      <c r="I784" s="209">
        <v>13685167</v>
      </c>
      <c r="J784" s="56"/>
      <c r="K784" s="57"/>
      <c r="U784" s="199"/>
    </row>
    <row r="785" spans="7:21" ht="18" customHeight="1">
      <c r="G785" s="204" t="s">
        <v>888</v>
      </c>
      <c r="H785" s="55" t="s">
        <v>978</v>
      </c>
      <c r="I785" s="209">
        <v>13512763</v>
      </c>
      <c r="J785" s="56"/>
      <c r="K785" s="57"/>
      <c r="U785" s="199"/>
    </row>
    <row r="786" spans="7:21" ht="18" customHeight="1">
      <c r="G786" s="204" t="s">
        <v>889</v>
      </c>
      <c r="H786" s="55" t="s">
        <v>970</v>
      </c>
      <c r="I786" s="209">
        <v>13449256</v>
      </c>
      <c r="J786" s="56"/>
      <c r="K786" s="57"/>
      <c r="U786" s="199"/>
    </row>
    <row r="787" spans="7:21" ht="18" customHeight="1">
      <c r="G787" s="204" t="s">
        <v>890</v>
      </c>
      <c r="H787" s="55" t="s">
        <v>979</v>
      </c>
      <c r="I787" s="209">
        <v>13518099</v>
      </c>
      <c r="J787" s="56"/>
      <c r="K787" s="57"/>
      <c r="U787" s="199"/>
    </row>
    <row r="788" spans="7:21" ht="18" customHeight="1">
      <c r="G788" s="204" t="s">
        <v>891</v>
      </c>
      <c r="H788" s="55" t="s">
        <v>980</v>
      </c>
      <c r="I788" s="209">
        <v>13447237</v>
      </c>
      <c r="J788" s="56"/>
      <c r="K788" s="57"/>
      <c r="U788" s="199"/>
    </row>
    <row r="789" spans="7:21" ht="18" customHeight="1">
      <c r="G789" s="204" t="s">
        <v>892</v>
      </c>
      <c r="H789" s="55" t="s">
        <v>981</v>
      </c>
      <c r="I789" s="209">
        <v>13760833</v>
      </c>
      <c r="J789" s="56"/>
      <c r="K789" s="57"/>
      <c r="U789" s="199"/>
    </row>
    <row r="790" spans="7:21" ht="18" customHeight="1">
      <c r="G790" s="204" t="s">
        <v>893</v>
      </c>
      <c r="H790" s="55" t="s">
        <v>3077</v>
      </c>
      <c r="I790" s="209">
        <v>13551300</v>
      </c>
      <c r="J790" s="56"/>
      <c r="K790" s="57"/>
      <c r="U790" s="199"/>
    </row>
    <row r="791" spans="7:21" ht="18" customHeight="1">
      <c r="G791" s="204" t="s">
        <v>894</v>
      </c>
      <c r="H791" s="55" t="s">
        <v>3069</v>
      </c>
      <c r="I791" s="209">
        <v>18215881</v>
      </c>
      <c r="J791" s="56"/>
      <c r="K791" s="57"/>
      <c r="U791" s="199"/>
    </row>
    <row r="792" spans="7:21" ht="18" customHeight="1">
      <c r="G792" s="204" t="s">
        <v>895</v>
      </c>
      <c r="H792" s="55" t="s">
        <v>982</v>
      </c>
      <c r="I792" s="209">
        <v>13409640</v>
      </c>
      <c r="J792" s="56"/>
      <c r="K792" s="57"/>
      <c r="U792" s="199"/>
    </row>
    <row r="793" spans="7:21" ht="18" customHeight="1">
      <c r="G793" s="204" t="s">
        <v>896</v>
      </c>
      <c r="H793" s="55" t="s">
        <v>971</v>
      </c>
      <c r="I793" s="209">
        <v>13411245</v>
      </c>
      <c r="J793" s="56"/>
      <c r="K793" s="57"/>
      <c r="U793" s="199"/>
    </row>
    <row r="794" spans="7:21" ht="18" customHeight="1">
      <c r="G794" s="204" t="s">
        <v>897</v>
      </c>
      <c r="H794" s="55" t="s">
        <v>983</v>
      </c>
      <c r="I794" s="209">
        <v>13424868</v>
      </c>
      <c r="J794" s="56"/>
      <c r="K794" s="57"/>
      <c r="U794" s="199"/>
    </row>
    <row r="795" spans="7:21" ht="18" customHeight="1">
      <c r="G795" s="204" t="s">
        <v>898</v>
      </c>
      <c r="H795" s="55" t="s">
        <v>3078</v>
      </c>
      <c r="I795" s="209">
        <v>14868811</v>
      </c>
      <c r="J795" s="56"/>
      <c r="K795" s="57"/>
      <c r="U795" s="199"/>
    </row>
    <row r="796" spans="7:21" ht="18" customHeight="1">
      <c r="G796" s="203" t="s">
        <v>899</v>
      </c>
      <c r="H796" s="57" t="s">
        <v>984</v>
      </c>
      <c r="I796" s="42">
        <v>13285325</v>
      </c>
      <c r="J796" s="57"/>
      <c r="K796" s="57"/>
      <c r="U796" s="199"/>
    </row>
    <row r="797" spans="7:21" ht="18" customHeight="1">
      <c r="G797" s="204" t="s">
        <v>1755</v>
      </c>
      <c r="H797" s="55" t="s">
        <v>967</v>
      </c>
      <c r="I797" s="216">
        <v>17174150</v>
      </c>
      <c r="J797" s="56"/>
      <c r="K797" s="57"/>
      <c r="U797" s="199"/>
    </row>
    <row r="798" spans="7:21" ht="18" customHeight="1">
      <c r="G798" s="203" t="s">
        <v>900</v>
      </c>
      <c r="H798" s="57" t="s">
        <v>3071</v>
      </c>
      <c r="I798" s="62">
        <v>45619838</v>
      </c>
      <c r="J798" s="57"/>
      <c r="K798" s="57"/>
      <c r="U798" s="199"/>
    </row>
    <row r="799" spans="7:21" ht="18" customHeight="1">
      <c r="G799" s="204" t="s">
        <v>1756</v>
      </c>
      <c r="H799" s="55" t="s">
        <v>974</v>
      </c>
      <c r="I799" s="216">
        <v>13322052</v>
      </c>
      <c r="J799" s="56"/>
      <c r="K799" s="57"/>
      <c r="U799" s="199"/>
    </row>
    <row r="800" spans="7:21" ht="18" customHeight="1">
      <c r="G800" s="204" t="s">
        <v>1757</v>
      </c>
      <c r="H800" s="55" t="s">
        <v>155</v>
      </c>
      <c r="I800" s="216">
        <v>24277884</v>
      </c>
      <c r="J800" s="56"/>
      <c r="K800" s="57"/>
      <c r="U800" s="199"/>
    </row>
    <row r="801" spans="7:21" ht="18" customHeight="1">
      <c r="G801" s="203" t="s">
        <v>1758</v>
      </c>
      <c r="H801" s="57" t="s">
        <v>82</v>
      </c>
      <c r="I801" s="62">
        <v>36626231</v>
      </c>
      <c r="J801" s="57"/>
      <c r="K801" s="57"/>
      <c r="U801" s="199"/>
    </row>
    <row r="802" spans="7:21" ht="18" customHeight="1">
      <c r="G802" s="204" t="s">
        <v>1759</v>
      </c>
      <c r="H802" s="55" t="s">
        <v>82</v>
      </c>
      <c r="I802" s="216">
        <v>36626231</v>
      </c>
      <c r="J802" s="56"/>
      <c r="K802" s="57"/>
      <c r="U802" s="199"/>
    </row>
    <row r="803" spans="7:21" ht="18" customHeight="1">
      <c r="G803" s="203" t="s">
        <v>1760</v>
      </c>
      <c r="H803" s="57" t="s">
        <v>82</v>
      </c>
      <c r="I803" s="42">
        <v>36626231</v>
      </c>
      <c r="J803" s="57"/>
      <c r="K803" s="57"/>
      <c r="U803" s="199"/>
    </row>
    <row r="804" spans="7:21" ht="18" customHeight="1">
      <c r="G804" s="204" t="s">
        <v>1761</v>
      </c>
      <c r="H804" s="55" t="s">
        <v>82</v>
      </c>
      <c r="I804" s="209">
        <v>36626231</v>
      </c>
      <c r="J804" s="56"/>
      <c r="K804" s="57"/>
      <c r="U804" s="199"/>
    </row>
    <row r="805" spans="7:21" ht="18" customHeight="1">
      <c r="G805" s="203" t="s">
        <v>1762</v>
      </c>
      <c r="H805" s="57" t="s">
        <v>82</v>
      </c>
      <c r="I805" s="42">
        <v>36626231</v>
      </c>
      <c r="J805" s="57"/>
      <c r="K805" s="57"/>
      <c r="U805" s="199"/>
    </row>
    <row r="806" spans="7:21" ht="18" customHeight="1">
      <c r="G806" s="204" t="s">
        <v>1763</v>
      </c>
      <c r="H806" s="55" t="s">
        <v>82</v>
      </c>
      <c r="I806" s="209">
        <v>36626231</v>
      </c>
      <c r="J806" s="56"/>
      <c r="K806" s="57"/>
      <c r="U806" s="199"/>
    </row>
    <row r="807" spans="7:21" ht="18" customHeight="1">
      <c r="G807" s="203" t="s">
        <v>1764</v>
      </c>
      <c r="H807" s="57" t="s">
        <v>82</v>
      </c>
      <c r="I807" s="42">
        <v>36626231</v>
      </c>
      <c r="J807" s="57"/>
      <c r="K807" s="57"/>
      <c r="U807" s="199"/>
    </row>
    <row r="808" spans="7:21" ht="18" customHeight="1">
      <c r="G808" s="203" t="s">
        <v>1765</v>
      </c>
      <c r="H808" s="57" t="s">
        <v>156</v>
      </c>
      <c r="I808" s="42">
        <v>29159817</v>
      </c>
      <c r="J808" s="57"/>
      <c r="K808" s="57"/>
      <c r="U808" s="199"/>
    </row>
    <row r="809" spans="7:21" ht="18" customHeight="1">
      <c r="G809" s="203" t="s">
        <v>1766</v>
      </c>
      <c r="H809" s="57" t="s">
        <v>156</v>
      </c>
      <c r="I809" s="42">
        <v>29159817</v>
      </c>
      <c r="J809" s="57"/>
      <c r="K809" s="57"/>
      <c r="U809" s="199"/>
    </row>
    <row r="810" spans="7:21" ht="18" customHeight="1">
      <c r="G810" s="203" t="s">
        <v>1767</v>
      </c>
      <c r="H810" s="57" t="s">
        <v>67</v>
      </c>
      <c r="I810" s="42">
        <v>28091712</v>
      </c>
      <c r="J810" s="57"/>
      <c r="K810" s="57"/>
      <c r="U810" s="199"/>
    </row>
    <row r="811" spans="7:21" ht="18" customHeight="1">
      <c r="G811" s="203" t="s">
        <v>1768</v>
      </c>
      <c r="H811" s="57" t="s">
        <v>67</v>
      </c>
      <c r="I811" s="42">
        <v>28091712</v>
      </c>
      <c r="J811" s="57"/>
      <c r="K811" s="57"/>
      <c r="U811" s="199"/>
    </row>
    <row r="812" spans="7:21" ht="18" customHeight="1">
      <c r="G812" s="203" t="s">
        <v>1769</v>
      </c>
      <c r="H812" s="57" t="s">
        <v>67</v>
      </c>
      <c r="I812" s="42">
        <v>28091712</v>
      </c>
      <c r="J812" s="57"/>
      <c r="K812" s="57"/>
      <c r="U812" s="199"/>
    </row>
    <row r="813" spans="7:21" ht="18" customHeight="1">
      <c r="G813" s="203" t="s">
        <v>1770</v>
      </c>
      <c r="H813" s="57" t="s">
        <v>67</v>
      </c>
      <c r="I813" s="42">
        <v>28091712</v>
      </c>
      <c r="J813" s="57"/>
      <c r="K813" s="57"/>
      <c r="U813" s="199"/>
    </row>
    <row r="814" spans="7:21" ht="18" customHeight="1">
      <c r="G814" s="203" t="s">
        <v>1771</v>
      </c>
      <c r="H814" s="57" t="s">
        <v>67</v>
      </c>
      <c r="I814" s="42">
        <v>28091712</v>
      </c>
      <c r="J814" s="57"/>
      <c r="K814" s="57"/>
      <c r="U814" s="199"/>
    </row>
    <row r="815" spans="7:21" ht="18" customHeight="1">
      <c r="G815" s="203" t="s">
        <v>1772</v>
      </c>
      <c r="H815" s="57" t="s">
        <v>67</v>
      </c>
      <c r="I815" s="42">
        <v>28091712</v>
      </c>
      <c r="J815" s="57"/>
      <c r="K815" s="57"/>
      <c r="U815" s="199"/>
    </row>
    <row r="816" spans="7:21" ht="18" customHeight="1">
      <c r="G816" s="203" t="s">
        <v>1773</v>
      </c>
      <c r="H816" s="57" t="s">
        <v>67</v>
      </c>
      <c r="I816" s="42">
        <v>28091712</v>
      </c>
      <c r="J816" s="57"/>
      <c r="K816" s="57"/>
      <c r="U816" s="199"/>
    </row>
    <row r="817" spans="7:21" ht="18" customHeight="1">
      <c r="G817" s="203" t="s">
        <v>1774</v>
      </c>
      <c r="H817" s="57" t="s">
        <v>67</v>
      </c>
      <c r="I817" s="42">
        <v>28091712</v>
      </c>
      <c r="J817" s="57"/>
      <c r="K817" s="57"/>
      <c r="U817" s="199"/>
    </row>
    <row r="818" spans="7:21" ht="18" customHeight="1">
      <c r="G818" s="203" t="s">
        <v>1775</v>
      </c>
      <c r="H818" s="57" t="s">
        <v>3</v>
      </c>
      <c r="I818" s="42">
        <v>27872416</v>
      </c>
      <c r="J818" s="57"/>
      <c r="K818" s="57"/>
      <c r="U818" s="199"/>
    </row>
    <row r="819" spans="7:21" ht="18" customHeight="1">
      <c r="G819" s="203" t="s">
        <v>1776</v>
      </c>
      <c r="H819" s="57" t="s">
        <v>3</v>
      </c>
      <c r="I819" s="42">
        <v>27872416</v>
      </c>
      <c r="J819" s="57"/>
      <c r="K819" s="57"/>
      <c r="U819" s="199"/>
    </row>
    <row r="820" spans="7:21" ht="18" customHeight="1">
      <c r="G820" s="203" t="s">
        <v>1777</v>
      </c>
      <c r="H820" s="57" t="s">
        <v>157</v>
      </c>
      <c r="I820" s="42">
        <v>28497797</v>
      </c>
      <c r="J820" s="57"/>
      <c r="K820" s="57"/>
      <c r="U820" s="199"/>
    </row>
    <row r="821" spans="7:21" ht="18" customHeight="1">
      <c r="G821" s="203" t="s">
        <v>1778</v>
      </c>
      <c r="H821" s="57" t="s">
        <v>157</v>
      </c>
      <c r="I821" s="42">
        <v>28497797</v>
      </c>
      <c r="J821" s="57"/>
      <c r="K821" s="57"/>
      <c r="U821" s="199"/>
    </row>
    <row r="822" spans="7:21" ht="18" customHeight="1">
      <c r="G822" s="203" t="s">
        <v>1779</v>
      </c>
      <c r="H822" s="57" t="s">
        <v>157</v>
      </c>
      <c r="I822" s="42">
        <v>28497797</v>
      </c>
      <c r="J822" s="57"/>
      <c r="K822" s="57"/>
      <c r="U822" s="199"/>
    </row>
    <row r="823" spans="7:21" ht="18" customHeight="1">
      <c r="G823" s="203" t="s">
        <v>1780</v>
      </c>
      <c r="H823" s="57" t="s">
        <v>157</v>
      </c>
      <c r="I823" s="42">
        <v>28497797</v>
      </c>
      <c r="J823" s="57"/>
      <c r="K823" s="57"/>
      <c r="U823" s="199"/>
    </row>
    <row r="824" spans="7:21" ht="18" customHeight="1">
      <c r="G824" s="203" t="s">
        <v>1781</v>
      </c>
      <c r="H824" s="57" t="s">
        <v>157</v>
      </c>
      <c r="I824" s="42">
        <v>28497797</v>
      </c>
      <c r="J824" s="57"/>
      <c r="K824" s="57"/>
      <c r="U824" s="199"/>
    </row>
    <row r="825" spans="7:21" ht="18" customHeight="1">
      <c r="G825" s="203" t="s">
        <v>1782</v>
      </c>
      <c r="H825" s="57" t="s">
        <v>157</v>
      </c>
      <c r="I825" s="42">
        <v>28497797</v>
      </c>
      <c r="J825" s="57"/>
      <c r="K825" s="57"/>
      <c r="U825" s="199"/>
    </row>
    <row r="826" spans="7:21" ht="18" customHeight="1">
      <c r="G826" s="203" t="s">
        <v>1783</v>
      </c>
      <c r="H826" s="57" t="s">
        <v>157</v>
      </c>
      <c r="I826" s="42">
        <v>28497797</v>
      </c>
      <c r="J826" s="57"/>
      <c r="K826" s="57"/>
      <c r="U826" s="199"/>
    </row>
    <row r="827" spans="7:21" ht="18" customHeight="1">
      <c r="G827" s="203" t="s">
        <v>1784</v>
      </c>
      <c r="H827" s="57" t="s">
        <v>4</v>
      </c>
      <c r="I827" s="42">
        <v>7708830</v>
      </c>
      <c r="J827" s="57"/>
      <c r="K827" s="57"/>
      <c r="U827" s="199"/>
    </row>
    <row r="828" spans="7:21" ht="18" customHeight="1">
      <c r="G828" s="203" t="s">
        <v>1785</v>
      </c>
      <c r="H828" s="57" t="s">
        <v>4</v>
      </c>
      <c r="I828" s="42">
        <v>7708830</v>
      </c>
      <c r="J828" s="57"/>
      <c r="K828" s="57"/>
      <c r="U828" s="199"/>
    </row>
    <row r="829" spans="7:21" ht="18" customHeight="1">
      <c r="G829" s="203" t="s">
        <v>1786</v>
      </c>
      <c r="H829" s="57" t="s">
        <v>4</v>
      </c>
      <c r="I829" s="42">
        <v>7708830</v>
      </c>
      <c r="J829" s="57"/>
      <c r="K829" s="57"/>
      <c r="U829" s="199"/>
    </row>
    <row r="830" spans="7:21" ht="18" customHeight="1">
      <c r="G830" s="204" t="s">
        <v>1787</v>
      </c>
      <c r="H830" s="55" t="s">
        <v>4</v>
      </c>
      <c r="I830" s="209">
        <v>7708830</v>
      </c>
      <c r="J830" s="56"/>
      <c r="K830" s="57"/>
      <c r="U830" s="199"/>
    </row>
    <row r="831" spans="7:21" ht="18" customHeight="1">
      <c r="G831" s="204" t="s">
        <v>1788</v>
      </c>
      <c r="H831" s="55" t="s">
        <v>4</v>
      </c>
      <c r="I831" s="209">
        <v>7708830</v>
      </c>
      <c r="J831" s="56"/>
      <c r="K831" s="57"/>
      <c r="U831" s="199"/>
    </row>
    <row r="832" spans="7:21" ht="18" customHeight="1">
      <c r="G832" s="204" t="s">
        <v>1789</v>
      </c>
      <c r="H832" s="55" t="s">
        <v>4</v>
      </c>
      <c r="I832" s="209">
        <v>7708830</v>
      </c>
      <c r="J832" s="56"/>
      <c r="K832" s="57"/>
      <c r="U832" s="199"/>
    </row>
    <row r="833" spans="7:21" ht="18" customHeight="1">
      <c r="G833" s="204" t="s">
        <v>1790</v>
      </c>
      <c r="H833" s="55" t="s">
        <v>4</v>
      </c>
      <c r="I833" s="209">
        <v>7708830</v>
      </c>
      <c r="J833" s="56"/>
      <c r="K833" s="57"/>
      <c r="U833" s="199"/>
    </row>
    <row r="834" spans="7:21" ht="18" customHeight="1">
      <c r="G834" s="204" t="s">
        <v>1791</v>
      </c>
      <c r="H834" s="55" t="s">
        <v>5</v>
      </c>
      <c r="I834" s="209">
        <v>89328627</v>
      </c>
      <c r="J834" s="56"/>
      <c r="K834" s="57"/>
      <c r="U834" s="199"/>
    </row>
    <row r="835" spans="7:21" ht="18" customHeight="1">
      <c r="G835" s="204" t="s">
        <v>1792</v>
      </c>
      <c r="H835" s="55" t="s">
        <v>5</v>
      </c>
      <c r="I835" s="209">
        <v>89328627</v>
      </c>
      <c r="J835" s="56"/>
      <c r="K835" s="57"/>
      <c r="U835" s="199"/>
    </row>
    <row r="836" spans="7:21" ht="18" customHeight="1">
      <c r="G836" s="204" t="s">
        <v>1793</v>
      </c>
      <c r="H836" s="55" t="s">
        <v>5</v>
      </c>
      <c r="I836" s="209">
        <v>89328627</v>
      </c>
      <c r="J836" s="56"/>
      <c r="K836" s="57"/>
      <c r="U836" s="199"/>
    </row>
    <row r="837" spans="7:21" ht="18" customHeight="1">
      <c r="G837" s="204" t="s">
        <v>1794</v>
      </c>
      <c r="H837" s="55" t="s">
        <v>5</v>
      </c>
      <c r="I837" s="209">
        <v>89328627</v>
      </c>
      <c r="J837" s="56"/>
      <c r="K837" s="57"/>
      <c r="U837" s="199"/>
    </row>
    <row r="838" spans="7:21" ht="18" customHeight="1">
      <c r="G838" s="204" t="s">
        <v>1795</v>
      </c>
      <c r="H838" s="55" t="s">
        <v>5</v>
      </c>
      <c r="I838" s="209">
        <v>89328627</v>
      </c>
      <c r="J838" s="56"/>
      <c r="K838" s="57"/>
      <c r="U838" s="199"/>
    </row>
    <row r="839" spans="7:21" ht="18" customHeight="1">
      <c r="G839" s="204" t="s">
        <v>1796</v>
      </c>
      <c r="H839" s="55" t="s">
        <v>294</v>
      </c>
      <c r="I839" s="209">
        <v>13156547</v>
      </c>
      <c r="J839" s="56"/>
      <c r="K839" s="57"/>
      <c r="U839" s="199"/>
    </row>
    <row r="840" spans="7:21" ht="18" customHeight="1">
      <c r="G840" s="204" t="s">
        <v>1797</v>
      </c>
      <c r="H840" s="55" t="s">
        <v>294</v>
      </c>
      <c r="I840" s="209">
        <v>13156547</v>
      </c>
      <c r="J840" s="56"/>
      <c r="K840" s="57"/>
      <c r="U840" s="199"/>
    </row>
    <row r="841" spans="7:21" ht="18" customHeight="1">
      <c r="G841" s="203" t="s">
        <v>1798</v>
      </c>
      <c r="H841" s="210" t="s">
        <v>158</v>
      </c>
      <c r="I841" s="42">
        <v>16373504</v>
      </c>
      <c r="J841" s="57"/>
      <c r="K841" s="57"/>
      <c r="U841" s="199"/>
    </row>
    <row r="842" spans="7:21" ht="18" customHeight="1">
      <c r="G842" s="204" t="s">
        <v>1799</v>
      </c>
      <c r="H842" s="55" t="s">
        <v>158</v>
      </c>
      <c r="I842" s="209">
        <v>16373504</v>
      </c>
      <c r="J842" s="56"/>
      <c r="K842" s="57"/>
      <c r="U842" s="199"/>
    </row>
    <row r="843" spans="7:21" ht="18" customHeight="1">
      <c r="G843" s="204" t="s">
        <v>1800</v>
      </c>
      <c r="H843" s="55" t="s">
        <v>846</v>
      </c>
      <c r="I843" s="209">
        <v>22500824</v>
      </c>
      <c r="J843" s="56"/>
      <c r="K843" s="57"/>
      <c r="U843" s="199"/>
    </row>
    <row r="844" spans="7:21" ht="18" customHeight="1">
      <c r="G844" s="204" t="s">
        <v>1801</v>
      </c>
      <c r="H844" s="55" t="s">
        <v>847</v>
      </c>
      <c r="I844" s="209">
        <v>79977003</v>
      </c>
      <c r="J844" s="56"/>
      <c r="K844" s="57"/>
      <c r="U844" s="199"/>
    </row>
    <row r="845" spans="7:21" ht="18" customHeight="1">
      <c r="G845" s="204" t="s">
        <v>1802</v>
      </c>
      <c r="H845" s="55" t="s">
        <v>624</v>
      </c>
      <c r="I845" s="209">
        <v>79977003</v>
      </c>
      <c r="J845" s="56"/>
      <c r="K845" s="57"/>
      <c r="U845" s="199"/>
    </row>
    <row r="846" spans="7:21" ht="18" customHeight="1">
      <c r="G846" s="204" t="s">
        <v>1803</v>
      </c>
      <c r="H846" s="55" t="s">
        <v>847</v>
      </c>
      <c r="I846" s="209">
        <v>79977003</v>
      </c>
      <c r="J846" s="56"/>
      <c r="K846" s="57"/>
      <c r="U846" s="199"/>
    </row>
    <row r="847" spans="7:21" ht="18" customHeight="1">
      <c r="G847" s="204" t="s">
        <v>1804</v>
      </c>
      <c r="H847" s="55" t="s">
        <v>624</v>
      </c>
      <c r="I847" s="209">
        <v>79977003</v>
      </c>
      <c r="J847" s="56"/>
      <c r="K847" s="57"/>
      <c r="U847" s="199"/>
    </row>
    <row r="848" spans="7:21" ht="18" customHeight="1">
      <c r="G848" s="204" t="s">
        <v>1805</v>
      </c>
      <c r="H848" s="55" t="s">
        <v>159</v>
      </c>
      <c r="I848" s="209">
        <v>86339993</v>
      </c>
      <c r="J848" s="56"/>
      <c r="K848" s="57"/>
      <c r="U848" s="199"/>
    </row>
    <row r="849" spans="7:21" ht="18" customHeight="1">
      <c r="G849" s="204" t="s">
        <v>1806</v>
      </c>
      <c r="H849" s="55" t="s">
        <v>159</v>
      </c>
      <c r="I849" s="209">
        <v>86339993</v>
      </c>
      <c r="J849" s="56"/>
      <c r="K849" s="57"/>
      <c r="U849" s="199"/>
    </row>
    <row r="850" spans="7:21" ht="18" customHeight="1">
      <c r="G850" s="203" t="s">
        <v>1807</v>
      </c>
      <c r="H850" s="210" t="s">
        <v>159</v>
      </c>
      <c r="I850" s="42">
        <v>86339993</v>
      </c>
      <c r="J850" s="57"/>
      <c r="K850" s="57"/>
      <c r="U850" s="199"/>
    </row>
    <row r="851" spans="7:21" ht="18" customHeight="1">
      <c r="G851" s="204" t="s">
        <v>1808</v>
      </c>
      <c r="H851" s="212" t="s">
        <v>159</v>
      </c>
      <c r="I851" s="209">
        <v>86339993</v>
      </c>
      <c r="J851" s="56"/>
      <c r="K851" s="57"/>
      <c r="U851" s="199"/>
    </row>
    <row r="852" spans="7:21" ht="18" customHeight="1">
      <c r="G852" s="204" t="s">
        <v>1809</v>
      </c>
      <c r="H852" s="55" t="s">
        <v>159</v>
      </c>
      <c r="I852" s="209">
        <v>86339993</v>
      </c>
      <c r="J852" s="56"/>
      <c r="K852" s="57"/>
      <c r="T852" s="199"/>
      <c r="U852" s="199"/>
    </row>
    <row r="853" spans="7:21" ht="18" customHeight="1">
      <c r="G853" s="204" t="s">
        <v>1810</v>
      </c>
      <c r="H853" s="55" t="s">
        <v>160</v>
      </c>
      <c r="I853" s="209">
        <v>16254514</v>
      </c>
      <c r="J853" s="56"/>
      <c r="K853" s="57"/>
      <c r="T853" s="199"/>
      <c r="U853" s="199"/>
    </row>
    <row r="854" spans="7:21" ht="18" customHeight="1">
      <c r="G854" s="204" t="s">
        <v>1811</v>
      </c>
      <c r="H854" s="55" t="s">
        <v>160</v>
      </c>
      <c r="I854" s="209">
        <v>16254514</v>
      </c>
      <c r="J854" s="56"/>
      <c r="K854" s="57"/>
      <c r="U854" s="199"/>
    </row>
    <row r="855" spans="7:21" ht="18" customHeight="1">
      <c r="G855" s="203" t="s">
        <v>1812</v>
      </c>
      <c r="H855" s="210" t="s">
        <v>160</v>
      </c>
      <c r="I855" s="42">
        <v>16254514</v>
      </c>
      <c r="J855" s="57"/>
      <c r="K855" s="57"/>
      <c r="U855" s="199"/>
    </row>
    <row r="856" spans="7:21" ht="18" customHeight="1">
      <c r="G856" s="203" t="s">
        <v>1813</v>
      </c>
      <c r="H856" s="210" t="s">
        <v>161</v>
      </c>
      <c r="I856" s="42">
        <v>23859428</v>
      </c>
      <c r="J856" s="57"/>
      <c r="K856" s="57"/>
      <c r="U856" s="199"/>
    </row>
    <row r="857" spans="7:21" ht="18" customHeight="1">
      <c r="G857" s="204" t="s">
        <v>1814</v>
      </c>
      <c r="H857" s="55" t="s">
        <v>161</v>
      </c>
      <c r="I857" s="209">
        <v>23859428</v>
      </c>
      <c r="J857" s="56"/>
      <c r="K857" s="57"/>
      <c r="U857" s="199"/>
    </row>
    <row r="858" spans="7:21" ht="18" customHeight="1">
      <c r="G858" s="204" t="s">
        <v>1815</v>
      </c>
      <c r="H858" s="212" t="s">
        <v>162</v>
      </c>
      <c r="I858" s="209">
        <v>84838832</v>
      </c>
      <c r="J858" s="56"/>
      <c r="K858" s="57"/>
      <c r="U858" s="199"/>
    </row>
    <row r="859" spans="7:21" ht="18" customHeight="1">
      <c r="G859" s="204" t="s">
        <v>1816</v>
      </c>
      <c r="H859" s="55" t="s">
        <v>162</v>
      </c>
      <c r="I859" s="209">
        <v>84838832</v>
      </c>
      <c r="J859" s="56"/>
      <c r="K859" s="57"/>
      <c r="U859" s="199"/>
    </row>
    <row r="860" spans="7:21" ht="18" customHeight="1">
      <c r="G860" s="204" t="s">
        <v>1817</v>
      </c>
      <c r="H860" s="55" t="s">
        <v>162</v>
      </c>
      <c r="I860" s="209">
        <v>84838832</v>
      </c>
      <c r="J860" s="56"/>
      <c r="K860" s="57"/>
      <c r="U860" s="199"/>
    </row>
    <row r="861" spans="7:21" ht="18" customHeight="1">
      <c r="G861" s="204" t="s">
        <v>1818</v>
      </c>
      <c r="H861" s="55" t="s">
        <v>162</v>
      </c>
      <c r="I861" s="209">
        <v>84838832</v>
      </c>
      <c r="J861" s="56"/>
      <c r="K861" s="57"/>
      <c r="U861" s="199"/>
    </row>
    <row r="862" spans="7:21" ht="18" customHeight="1">
      <c r="G862" s="204" t="s">
        <v>1819</v>
      </c>
      <c r="H862" s="55" t="s">
        <v>162</v>
      </c>
      <c r="I862" s="209">
        <v>84838832</v>
      </c>
      <c r="J862" s="56"/>
      <c r="K862" s="57"/>
      <c r="U862" s="199"/>
    </row>
    <row r="863" spans="7:21" ht="18" customHeight="1">
      <c r="G863" s="204" t="s">
        <v>1820</v>
      </c>
      <c r="H863" s="55" t="s">
        <v>163</v>
      </c>
      <c r="I863" s="209">
        <v>84086810</v>
      </c>
      <c r="J863" s="56"/>
      <c r="K863" s="57"/>
      <c r="U863" s="199"/>
    </row>
    <row r="864" spans="7:21" ht="18" customHeight="1">
      <c r="G864" s="204" t="s">
        <v>1821</v>
      </c>
      <c r="H864" s="55" t="s">
        <v>163</v>
      </c>
      <c r="I864" s="209">
        <v>84086810</v>
      </c>
      <c r="J864" s="56"/>
      <c r="K864" s="57"/>
      <c r="U864" s="199"/>
    </row>
    <row r="865" spans="7:21" ht="18" customHeight="1">
      <c r="G865" s="204" t="s">
        <v>1822</v>
      </c>
      <c r="H865" s="55" t="s">
        <v>163</v>
      </c>
      <c r="I865" s="209">
        <v>84086810</v>
      </c>
      <c r="J865" s="56"/>
      <c r="K865" s="57"/>
      <c r="U865" s="199"/>
    </row>
    <row r="866" spans="7:21" ht="18" customHeight="1">
      <c r="G866" s="204" t="s">
        <v>1823</v>
      </c>
      <c r="H866" s="55" t="s">
        <v>163</v>
      </c>
      <c r="I866" s="209">
        <v>84086810</v>
      </c>
      <c r="J866" s="56"/>
      <c r="K866" s="57"/>
      <c r="U866" s="199"/>
    </row>
    <row r="867" spans="7:21" ht="18" customHeight="1">
      <c r="G867" s="204" t="s">
        <v>1824</v>
      </c>
      <c r="H867" s="55" t="s">
        <v>164</v>
      </c>
      <c r="I867" s="209">
        <v>24501709</v>
      </c>
      <c r="J867" s="56"/>
      <c r="K867" s="57"/>
      <c r="U867" s="199"/>
    </row>
    <row r="868" spans="7:21" ht="18" customHeight="1">
      <c r="G868" s="204" t="s">
        <v>1825</v>
      </c>
      <c r="H868" s="55" t="s">
        <v>164</v>
      </c>
      <c r="I868" s="209">
        <v>36965153</v>
      </c>
      <c r="J868" s="56"/>
      <c r="K868" s="57"/>
      <c r="U868" s="199"/>
    </row>
    <row r="869" spans="7:21" ht="18" customHeight="1">
      <c r="G869" s="204" t="s">
        <v>1826</v>
      </c>
      <c r="H869" s="55" t="s">
        <v>164</v>
      </c>
      <c r="I869" s="209">
        <v>36965153</v>
      </c>
      <c r="J869" s="56"/>
      <c r="K869" s="57"/>
      <c r="U869" s="199"/>
    </row>
    <row r="870" spans="7:21" ht="18" customHeight="1">
      <c r="G870" s="204" t="s">
        <v>1827</v>
      </c>
      <c r="H870" s="55" t="s">
        <v>164</v>
      </c>
      <c r="I870" s="209">
        <v>36965153</v>
      </c>
      <c r="J870" s="56"/>
      <c r="K870" s="57"/>
      <c r="U870" s="199"/>
    </row>
    <row r="871" spans="7:21" ht="18" customHeight="1">
      <c r="G871" s="204" t="s">
        <v>1828</v>
      </c>
      <c r="H871" s="55" t="s">
        <v>164</v>
      </c>
      <c r="I871" s="209">
        <v>36965153</v>
      </c>
      <c r="J871" s="56"/>
      <c r="K871" s="57"/>
      <c r="U871" s="199"/>
    </row>
    <row r="872" spans="7:21" ht="18" customHeight="1">
      <c r="G872" s="204" t="s">
        <v>1829</v>
      </c>
      <c r="H872" s="55" t="s">
        <v>165</v>
      </c>
      <c r="I872" s="209">
        <v>13071885</v>
      </c>
      <c r="J872" s="56"/>
      <c r="K872" s="57"/>
      <c r="U872" s="199"/>
    </row>
    <row r="873" spans="7:21" ht="18" customHeight="1">
      <c r="G873" s="204" t="s">
        <v>1830</v>
      </c>
      <c r="H873" s="55" t="s">
        <v>165</v>
      </c>
      <c r="I873" s="209">
        <v>13071885</v>
      </c>
      <c r="J873" s="56"/>
      <c r="K873" s="57"/>
      <c r="U873" s="199"/>
    </row>
    <row r="874" spans="7:21" ht="18" customHeight="1">
      <c r="G874" s="204" t="s">
        <v>1831</v>
      </c>
      <c r="H874" s="55" t="s">
        <v>165</v>
      </c>
      <c r="I874" s="209">
        <v>13071885</v>
      </c>
      <c r="J874" s="56"/>
      <c r="K874" s="57"/>
      <c r="U874" s="199"/>
    </row>
    <row r="875" spans="7:21" ht="18" customHeight="1">
      <c r="G875" s="204" t="s">
        <v>1832</v>
      </c>
      <c r="H875" s="55" t="s">
        <v>165</v>
      </c>
      <c r="I875" s="209">
        <v>13071885</v>
      </c>
      <c r="J875" s="56"/>
      <c r="K875" s="57"/>
      <c r="U875" s="199"/>
    </row>
    <row r="876" spans="7:21" ht="18" customHeight="1">
      <c r="G876" s="203" t="s">
        <v>1833</v>
      </c>
      <c r="H876" s="57" t="s">
        <v>625</v>
      </c>
      <c r="I876" s="42">
        <v>86071117</v>
      </c>
      <c r="J876" s="57"/>
      <c r="K876" s="57"/>
      <c r="U876" s="199"/>
    </row>
    <row r="877" spans="7:21" ht="18" customHeight="1">
      <c r="G877" s="204" t="s">
        <v>1834</v>
      </c>
      <c r="H877" s="55" t="s">
        <v>625</v>
      </c>
      <c r="I877" s="211">
        <v>86071117</v>
      </c>
      <c r="J877" s="56"/>
      <c r="K877" s="57"/>
      <c r="U877" s="199"/>
    </row>
    <row r="878" spans="7:21" ht="18" customHeight="1">
      <c r="G878" s="203" t="s">
        <v>1835</v>
      </c>
      <c r="H878" s="57" t="s">
        <v>625</v>
      </c>
      <c r="I878" s="42">
        <v>86071117</v>
      </c>
      <c r="J878" s="57"/>
      <c r="K878" s="57"/>
      <c r="U878" s="199"/>
    </row>
    <row r="879" spans="7:21" ht="18" customHeight="1">
      <c r="G879" s="204" t="s">
        <v>1836</v>
      </c>
      <c r="H879" s="55" t="s">
        <v>625</v>
      </c>
      <c r="I879" s="211">
        <v>86071117</v>
      </c>
      <c r="J879" s="56"/>
      <c r="K879" s="57"/>
      <c r="U879" s="199"/>
    </row>
    <row r="880" spans="7:21" ht="18" customHeight="1">
      <c r="G880" s="204" t="s">
        <v>1837</v>
      </c>
      <c r="H880" s="55" t="s">
        <v>6</v>
      </c>
      <c r="I880" s="211">
        <v>27815865</v>
      </c>
      <c r="J880" s="56"/>
      <c r="K880" s="57"/>
      <c r="U880" s="199"/>
    </row>
    <row r="881" spans="7:21" ht="18" customHeight="1">
      <c r="G881" s="204" t="s">
        <v>1838</v>
      </c>
      <c r="H881" s="55" t="s">
        <v>6</v>
      </c>
      <c r="I881" s="211">
        <v>27815865</v>
      </c>
      <c r="J881" s="56"/>
      <c r="K881" s="57"/>
      <c r="U881" s="199"/>
    </row>
    <row r="882" spans="7:21" ht="18" customHeight="1">
      <c r="G882" s="204" t="s">
        <v>1839</v>
      </c>
      <c r="H882" s="55" t="s">
        <v>6</v>
      </c>
      <c r="I882" s="211">
        <v>27815865</v>
      </c>
      <c r="J882" s="56"/>
      <c r="K882" s="57"/>
      <c r="U882" s="199"/>
    </row>
    <row r="883" spans="7:21" ht="18" customHeight="1">
      <c r="G883" s="204" t="s">
        <v>1840</v>
      </c>
      <c r="H883" s="55" t="s">
        <v>6</v>
      </c>
      <c r="I883" s="211">
        <v>27815865</v>
      </c>
      <c r="J883" s="56"/>
      <c r="K883" s="57"/>
      <c r="U883" s="199"/>
    </row>
    <row r="884" spans="7:21" ht="18" customHeight="1">
      <c r="G884" s="204" t="s">
        <v>1841</v>
      </c>
      <c r="H884" s="55" t="s">
        <v>6</v>
      </c>
      <c r="I884" s="211">
        <v>27815865</v>
      </c>
      <c r="J884" s="56"/>
      <c r="K884" s="57"/>
      <c r="U884" s="199"/>
    </row>
    <row r="885" spans="7:21" ht="18" customHeight="1">
      <c r="G885" s="204" t="s">
        <v>1842</v>
      </c>
      <c r="H885" s="55" t="s">
        <v>7</v>
      </c>
      <c r="I885" s="209">
        <v>27627879</v>
      </c>
      <c r="J885" s="56"/>
      <c r="K885" s="57"/>
      <c r="U885" s="199"/>
    </row>
    <row r="886" spans="7:21" ht="18" customHeight="1">
      <c r="G886" s="204" t="s">
        <v>1843</v>
      </c>
      <c r="H886" s="55" t="s">
        <v>7</v>
      </c>
      <c r="I886" s="209">
        <v>27627879</v>
      </c>
      <c r="J886" s="56"/>
      <c r="K886" s="57"/>
      <c r="U886" s="199"/>
    </row>
    <row r="887" spans="7:21" ht="18" customHeight="1">
      <c r="G887" s="203" t="s">
        <v>1844</v>
      </c>
      <c r="H887" s="57" t="s">
        <v>7</v>
      </c>
      <c r="I887" s="42">
        <v>27627879</v>
      </c>
      <c r="J887" s="57"/>
      <c r="K887" s="57"/>
      <c r="U887" s="199"/>
    </row>
    <row r="888" spans="7:21" ht="18" customHeight="1">
      <c r="G888" s="204" t="s">
        <v>1845</v>
      </c>
      <c r="H888" s="55" t="s">
        <v>7</v>
      </c>
      <c r="I888" s="209">
        <v>27627879</v>
      </c>
      <c r="J888" s="56"/>
      <c r="K888" s="57"/>
      <c r="U888" s="199"/>
    </row>
    <row r="889" spans="7:21" ht="18" customHeight="1">
      <c r="G889" s="204" t="s">
        <v>1846</v>
      </c>
      <c r="H889" s="55" t="s">
        <v>7</v>
      </c>
      <c r="I889" s="209">
        <v>27627879</v>
      </c>
      <c r="J889" s="56"/>
      <c r="K889" s="57"/>
      <c r="U889" s="199"/>
    </row>
    <row r="890" spans="7:21" ht="18" customHeight="1">
      <c r="G890" s="204" t="s">
        <v>1847</v>
      </c>
      <c r="H890" s="55" t="s">
        <v>166</v>
      </c>
      <c r="I890" s="209">
        <v>23537996</v>
      </c>
      <c r="J890" s="56"/>
      <c r="K890" s="57"/>
      <c r="U890" s="199"/>
    </row>
    <row r="891" spans="7:21" ht="18" customHeight="1">
      <c r="G891" s="204" t="s">
        <v>1848</v>
      </c>
      <c r="H891" s="55" t="s">
        <v>166</v>
      </c>
      <c r="I891" s="209">
        <v>23537996</v>
      </c>
      <c r="J891" s="56"/>
      <c r="K891" s="57"/>
      <c r="U891" s="199"/>
    </row>
    <row r="892" spans="7:21" ht="18" customHeight="1">
      <c r="G892" s="203" t="s">
        <v>1849</v>
      </c>
      <c r="H892" s="210" t="s">
        <v>626</v>
      </c>
      <c r="I892" s="42">
        <v>23871318</v>
      </c>
      <c r="J892" s="57"/>
      <c r="K892" s="57"/>
      <c r="U892" s="199"/>
    </row>
    <row r="893" spans="7:21" ht="18" customHeight="1">
      <c r="G893" s="204" t="s">
        <v>1850</v>
      </c>
      <c r="H893" s="55" t="s">
        <v>626</v>
      </c>
      <c r="I893" s="209">
        <v>23871318</v>
      </c>
      <c r="J893" s="56"/>
      <c r="K893" s="57"/>
      <c r="U893" s="199"/>
    </row>
    <row r="894" spans="7:21" ht="18" customHeight="1">
      <c r="G894" s="204" t="s">
        <v>1851</v>
      </c>
      <c r="H894" s="55" t="s">
        <v>626</v>
      </c>
      <c r="I894" s="209">
        <v>23871318</v>
      </c>
      <c r="J894" s="56"/>
      <c r="K894" s="57"/>
      <c r="U894" s="199"/>
    </row>
    <row r="895" spans="7:21" ht="18" customHeight="1">
      <c r="G895" s="204" t="s">
        <v>1852</v>
      </c>
      <c r="H895" s="55" t="s">
        <v>626</v>
      </c>
      <c r="I895" s="209">
        <v>23871318</v>
      </c>
      <c r="J895" s="56"/>
      <c r="K895" s="57"/>
      <c r="U895" s="199"/>
    </row>
    <row r="896" spans="7:21" ht="18" customHeight="1">
      <c r="G896" s="204" t="s">
        <v>1853</v>
      </c>
      <c r="H896" s="55" t="s">
        <v>626</v>
      </c>
      <c r="I896" s="209">
        <v>23871318</v>
      </c>
      <c r="J896" s="56"/>
      <c r="K896" s="57"/>
      <c r="U896" s="199"/>
    </row>
    <row r="897" spans="7:21" ht="18" customHeight="1">
      <c r="G897" s="204" t="s">
        <v>1854</v>
      </c>
      <c r="H897" s="55" t="s">
        <v>167</v>
      </c>
      <c r="I897" s="209">
        <v>96983535</v>
      </c>
      <c r="J897" s="56"/>
      <c r="K897" s="57"/>
      <c r="U897" s="199"/>
    </row>
    <row r="898" spans="7:21" ht="18" customHeight="1">
      <c r="G898" s="204" t="s">
        <v>1855</v>
      </c>
      <c r="H898" s="55" t="s">
        <v>167</v>
      </c>
      <c r="I898" s="209">
        <v>96983535</v>
      </c>
      <c r="J898" s="56"/>
      <c r="K898" s="57"/>
      <c r="U898" s="199"/>
    </row>
    <row r="899" spans="7:21" ht="18" customHeight="1">
      <c r="G899" s="204" t="s">
        <v>1856</v>
      </c>
      <c r="H899" s="55" t="s">
        <v>167</v>
      </c>
      <c r="I899" s="209">
        <v>96983535</v>
      </c>
      <c r="J899" s="56"/>
      <c r="K899" s="57"/>
      <c r="U899" s="199"/>
    </row>
    <row r="900" spans="7:21" ht="18" customHeight="1">
      <c r="G900" s="204" t="s">
        <v>1857</v>
      </c>
      <c r="H900" s="55" t="s">
        <v>167</v>
      </c>
      <c r="I900" s="209">
        <v>96983535</v>
      </c>
      <c r="J900" s="56"/>
      <c r="K900" s="57"/>
      <c r="U900" s="199"/>
    </row>
    <row r="901" spans="7:21" ht="18" customHeight="1">
      <c r="G901" s="204" t="s">
        <v>1858</v>
      </c>
      <c r="H901" s="55" t="s">
        <v>167</v>
      </c>
      <c r="I901" s="211">
        <v>96983535</v>
      </c>
      <c r="J901" s="56"/>
      <c r="K901" s="57"/>
      <c r="U901" s="199"/>
    </row>
    <row r="902" spans="7:21" ht="18" customHeight="1">
      <c r="G902" s="204" t="s">
        <v>1859</v>
      </c>
      <c r="H902" s="55" t="s">
        <v>167</v>
      </c>
      <c r="I902" s="211">
        <v>96983535</v>
      </c>
      <c r="J902" s="56"/>
      <c r="K902" s="57"/>
      <c r="U902" s="199"/>
    </row>
    <row r="903" spans="7:21" ht="18" customHeight="1">
      <c r="G903" s="203" t="s">
        <v>1860</v>
      </c>
      <c r="H903" s="210" t="s">
        <v>168</v>
      </c>
      <c r="I903" s="42">
        <v>53212833</v>
      </c>
      <c r="J903" s="57"/>
      <c r="K903" s="57"/>
      <c r="T903" s="199"/>
      <c r="U903" s="199"/>
    </row>
    <row r="904" spans="7:21" ht="18" customHeight="1">
      <c r="G904" s="204" t="s">
        <v>1861</v>
      </c>
      <c r="H904" s="55" t="s">
        <v>168</v>
      </c>
      <c r="I904" s="211">
        <v>53212833</v>
      </c>
      <c r="J904" s="56"/>
      <c r="K904" s="57"/>
      <c r="T904" s="199"/>
      <c r="U904" s="199"/>
    </row>
    <row r="905" spans="7:21" ht="18" customHeight="1">
      <c r="G905" s="203" t="s">
        <v>1862</v>
      </c>
      <c r="H905" s="57" t="s">
        <v>168</v>
      </c>
      <c r="I905" s="42">
        <v>53212833</v>
      </c>
      <c r="J905" s="57"/>
      <c r="K905" s="57"/>
      <c r="U905" s="199"/>
    </row>
    <row r="906" spans="7:21" ht="18" customHeight="1">
      <c r="G906" s="204" t="s">
        <v>1863</v>
      </c>
      <c r="H906" s="55" t="s">
        <v>168</v>
      </c>
      <c r="I906" s="211">
        <v>53212833</v>
      </c>
      <c r="J906" s="56"/>
      <c r="K906" s="57"/>
      <c r="U906" s="199"/>
    </row>
    <row r="907" spans="7:21" ht="18" customHeight="1">
      <c r="G907" s="203" t="s">
        <v>1864</v>
      </c>
      <c r="H907" s="57" t="s">
        <v>168</v>
      </c>
      <c r="I907" s="42">
        <v>53212833</v>
      </c>
      <c r="J907" s="57"/>
      <c r="K907" s="57"/>
      <c r="U907" s="199"/>
    </row>
    <row r="908" spans="7:21" ht="18" customHeight="1">
      <c r="G908" s="204" t="s">
        <v>1865</v>
      </c>
      <c r="H908" s="55" t="s">
        <v>168</v>
      </c>
      <c r="I908" s="211">
        <v>53212833</v>
      </c>
      <c r="J908" s="56"/>
      <c r="K908" s="57"/>
      <c r="T908" s="199"/>
      <c r="U908" s="199"/>
    </row>
    <row r="909" spans="7:21" ht="18" customHeight="1">
      <c r="G909" s="204" t="s">
        <v>1866</v>
      </c>
      <c r="H909" s="57" t="s">
        <v>169</v>
      </c>
      <c r="I909" s="211">
        <v>35821123</v>
      </c>
      <c r="J909" s="56"/>
      <c r="K909" s="57"/>
      <c r="T909" s="199"/>
      <c r="U909" s="199"/>
    </row>
    <row r="910" spans="7:21" ht="18" customHeight="1">
      <c r="G910" s="203" t="s">
        <v>1867</v>
      </c>
      <c r="H910" s="57" t="s">
        <v>170</v>
      </c>
      <c r="I910" s="42">
        <v>70723401</v>
      </c>
      <c r="J910" s="57"/>
      <c r="K910" s="57"/>
      <c r="U910" s="199"/>
    </row>
    <row r="911" spans="7:21" ht="18" customHeight="1">
      <c r="G911" s="203" t="s">
        <v>1868</v>
      </c>
      <c r="H911" s="57" t="s">
        <v>171</v>
      </c>
      <c r="I911" s="42">
        <v>12950271</v>
      </c>
      <c r="J911" s="57"/>
      <c r="K911" s="57"/>
      <c r="U911" s="199"/>
    </row>
    <row r="912" spans="7:21" ht="18" customHeight="1">
      <c r="G912" s="203" t="s">
        <v>1869</v>
      </c>
      <c r="H912" s="57" t="s">
        <v>172</v>
      </c>
      <c r="I912" s="42">
        <v>7675697</v>
      </c>
      <c r="J912" s="57"/>
      <c r="K912" s="57"/>
      <c r="U912" s="199"/>
    </row>
    <row r="913" spans="7:21" ht="18" customHeight="1">
      <c r="G913" s="203" t="s">
        <v>1870</v>
      </c>
      <c r="H913" s="57" t="s">
        <v>172</v>
      </c>
      <c r="I913" s="42">
        <v>7675697</v>
      </c>
      <c r="J913" s="57"/>
      <c r="K913" s="57"/>
      <c r="U913" s="199"/>
    </row>
    <row r="914" spans="7:21" ht="18" customHeight="1">
      <c r="G914" s="204" t="s">
        <v>1871</v>
      </c>
      <c r="H914" s="55" t="s">
        <v>172</v>
      </c>
      <c r="I914" s="211">
        <v>7675697</v>
      </c>
      <c r="J914" s="56"/>
      <c r="K914" s="57"/>
      <c r="U914" s="199"/>
    </row>
    <row r="915" spans="7:21" ht="18" customHeight="1">
      <c r="G915" s="204" t="s">
        <v>1872</v>
      </c>
      <c r="H915" s="55" t="s">
        <v>172</v>
      </c>
      <c r="I915" s="209">
        <v>7675697</v>
      </c>
      <c r="J915" s="56"/>
      <c r="K915" s="57"/>
      <c r="U915" s="199"/>
    </row>
    <row r="916" spans="7:21" ht="18" customHeight="1">
      <c r="G916" s="204" t="s">
        <v>1873</v>
      </c>
      <c r="H916" s="55" t="s">
        <v>172</v>
      </c>
      <c r="I916" s="209">
        <v>7675697</v>
      </c>
      <c r="J916" s="56"/>
      <c r="K916" s="57"/>
      <c r="U916" s="199"/>
    </row>
    <row r="917" spans="7:21" ht="18" customHeight="1">
      <c r="G917" s="204" t="s">
        <v>1874</v>
      </c>
      <c r="H917" s="55" t="s">
        <v>172</v>
      </c>
      <c r="I917" s="209">
        <v>7675697</v>
      </c>
      <c r="J917" s="56"/>
      <c r="K917" s="57"/>
      <c r="U917" s="199"/>
    </row>
    <row r="918" spans="7:21" ht="18" customHeight="1">
      <c r="G918" s="213" t="s">
        <v>1875</v>
      </c>
      <c r="H918" s="220" t="s">
        <v>3079</v>
      </c>
      <c r="I918" s="25">
        <v>16939734</v>
      </c>
      <c r="J918" s="319"/>
      <c r="K918" s="57"/>
      <c r="U918" s="199"/>
    </row>
    <row r="919" spans="7:21" ht="18" customHeight="1">
      <c r="G919" s="213" t="s">
        <v>1876</v>
      </c>
      <c r="H919" s="220" t="s">
        <v>3079</v>
      </c>
      <c r="I919" s="25">
        <v>16939734</v>
      </c>
      <c r="J919" s="319"/>
      <c r="K919" s="57"/>
      <c r="U919" s="199"/>
    </row>
    <row r="920" spans="7:21" ht="18" customHeight="1">
      <c r="G920" s="213" t="s">
        <v>1877</v>
      </c>
      <c r="H920" s="220" t="s">
        <v>3079</v>
      </c>
      <c r="I920" s="25">
        <v>16939734</v>
      </c>
      <c r="J920" s="319"/>
      <c r="K920" s="57"/>
      <c r="U920" s="199"/>
    </row>
    <row r="921" spans="7:21" ht="18" customHeight="1">
      <c r="G921" s="207" t="s">
        <v>1878</v>
      </c>
      <c r="H921" s="220" t="s">
        <v>3079</v>
      </c>
      <c r="I921" s="22">
        <v>16939734</v>
      </c>
      <c r="J921" s="319"/>
      <c r="K921" s="57"/>
      <c r="U921" s="199"/>
    </row>
    <row r="922" spans="7:21" ht="18" customHeight="1">
      <c r="G922" s="207" t="s">
        <v>1879</v>
      </c>
      <c r="H922" s="220" t="s">
        <v>3079</v>
      </c>
      <c r="I922" s="22">
        <v>16939734</v>
      </c>
      <c r="J922" s="319"/>
      <c r="K922" s="57"/>
      <c r="U922" s="199"/>
    </row>
    <row r="923" spans="7:21" ht="18" customHeight="1">
      <c r="G923" s="207" t="s">
        <v>1880</v>
      </c>
      <c r="H923" s="220" t="s">
        <v>3079</v>
      </c>
      <c r="I923" s="22">
        <v>16939734</v>
      </c>
      <c r="J923" s="319"/>
      <c r="K923" s="57"/>
      <c r="U923" s="199"/>
    </row>
    <row r="924" spans="7:21" ht="18" customHeight="1">
      <c r="G924" s="204" t="s">
        <v>1881</v>
      </c>
      <c r="H924" s="55" t="s">
        <v>173</v>
      </c>
      <c r="I924" s="209">
        <v>21849121</v>
      </c>
      <c r="J924" s="56"/>
      <c r="K924" s="57"/>
      <c r="U924" s="199"/>
    </row>
    <row r="925" spans="7:21" ht="18" customHeight="1">
      <c r="G925" s="204" t="s">
        <v>1882</v>
      </c>
      <c r="H925" s="55" t="s">
        <v>174</v>
      </c>
      <c r="I925" s="209">
        <v>79952713</v>
      </c>
      <c r="J925" s="56"/>
      <c r="K925" s="57"/>
      <c r="U925" s="199"/>
    </row>
    <row r="926" spans="7:21" ht="18" customHeight="1">
      <c r="G926" s="204" t="s">
        <v>1883</v>
      </c>
      <c r="H926" s="55" t="s">
        <v>8</v>
      </c>
      <c r="I926" s="209">
        <v>28282373</v>
      </c>
      <c r="J926" s="57"/>
      <c r="K926" s="57"/>
      <c r="U926" s="199"/>
    </row>
    <row r="927" spans="7:21" ht="18" customHeight="1">
      <c r="G927" s="204" t="s">
        <v>1884</v>
      </c>
      <c r="H927" s="55" t="s">
        <v>8</v>
      </c>
      <c r="I927" s="209">
        <v>28282373</v>
      </c>
      <c r="J927" s="57"/>
      <c r="K927" s="57"/>
      <c r="U927" s="199"/>
    </row>
    <row r="928" spans="7:21" ht="18" customHeight="1">
      <c r="G928" s="204" t="s">
        <v>1885</v>
      </c>
      <c r="H928" s="55" t="s">
        <v>8</v>
      </c>
      <c r="I928" s="211">
        <v>28282373</v>
      </c>
      <c r="J928" s="56"/>
      <c r="K928" s="57"/>
      <c r="U928" s="199"/>
    </row>
    <row r="929" spans="7:21" ht="18" customHeight="1">
      <c r="G929" s="204" t="s">
        <v>1886</v>
      </c>
      <c r="H929" s="55" t="s">
        <v>8</v>
      </c>
      <c r="I929" s="211">
        <v>28282373</v>
      </c>
      <c r="J929" s="56"/>
      <c r="K929" s="57"/>
      <c r="U929" s="199"/>
    </row>
    <row r="930" spans="7:21" ht="18" customHeight="1">
      <c r="G930" s="204" t="s">
        <v>1887</v>
      </c>
      <c r="H930" s="55" t="s">
        <v>8</v>
      </c>
      <c r="I930" s="211">
        <v>28282373</v>
      </c>
      <c r="J930" s="57"/>
      <c r="K930" s="57"/>
      <c r="U930" s="199"/>
    </row>
    <row r="931" spans="7:21" ht="18" customHeight="1">
      <c r="G931" s="204" t="s">
        <v>1888</v>
      </c>
      <c r="H931" s="55" t="s">
        <v>8</v>
      </c>
      <c r="I931" s="211">
        <v>28282373</v>
      </c>
      <c r="J931" s="56"/>
      <c r="K931" s="57"/>
      <c r="U931" s="199"/>
    </row>
    <row r="932" spans="7:21" ht="18" customHeight="1">
      <c r="G932" s="203" t="s">
        <v>1889</v>
      </c>
      <c r="H932" s="57" t="s">
        <v>8</v>
      </c>
      <c r="I932" s="42">
        <v>28282373</v>
      </c>
      <c r="J932" s="56"/>
      <c r="K932" s="57"/>
      <c r="U932" s="199"/>
    </row>
    <row r="933" spans="7:21" ht="18" customHeight="1">
      <c r="G933" s="203" t="s">
        <v>1890</v>
      </c>
      <c r="H933" s="57" t="s">
        <v>8</v>
      </c>
      <c r="I933" s="42">
        <v>28282373</v>
      </c>
      <c r="J933" s="56"/>
      <c r="K933" s="57"/>
      <c r="U933" s="199"/>
    </row>
    <row r="934" spans="7:21" ht="18" customHeight="1">
      <c r="G934" s="204" t="s">
        <v>1891</v>
      </c>
      <c r="H934" s="55" t="s">
        <v>8</v>
      </c>
      <c r="I934" s="211">
        <v>28282373</v>
      </c>
      <c r="J934" s="56"/>
      <c r="K934" s="57"/>
      <c r="U934" s="199"/>
    </row>
    <row r="935" spans="7:21" ht="18" customHeight="1">
      <c r="G935" s="204" t="s">
        <v>1892</v>
      </c>
      <c r="H935" s="55" t="s">
        <v>8</v>
      </c>
      <c r="I935" s="211">
        <v>28282373</v>
      </c>
      <c r="J935" s="56"/>
      <c r="K935" s="57"/>
      <c r="U935" s="199"/>
    </row>
    <row r="936" spans="7:21" ht="18" customHeight="1">
      <c r="G936" s="203" t="s">
        <v>1893</v>
      </c>
      <c r="H936" s="57" t="s">
        <v>8</v>
      </c>
      <c r="I936" s="42">
        <v>28282373</v>
      </c>
      <c r="J936" s="56"/>
      <c r="K936" s="57"/>
      <c r="U936" s="199"/>
    </row>
    <row r="937" spans="7:21" ht="18" customHeight="1">
      <c r="G937" s="204" t="s">
        <v>1894</v>
      </c>
      <c r="H937" s="55" t="s">
        <v>8</v>
      </c>
      <c r="I937" s="211">
        <v>28282373</v>
      </c>
      <c r="J937" s="56"/>
      <c r="K937" s="57"/>
      <c r="U937" s="199"/>
    </row>
    <row r="938" spans="7:21" ht="18" customHeight="1">
      <c r="G938" s="204" t="s">
        <v>1895</v>
      </c>
      <c r="H938" s="55" t="s">
        <v>8</v>
      </c>
      <c r="I938" s="211">
        <v>28282373</v>
      </c>
      <c r="J938" s="56"/>
      <c r="K938" s="57"/>
      <c r="U938" s="199"/>
    </row>
    <row r="939" spans="7:21" ht="18" customHeight="1">
      <c r="G939" s="204" t="s">
        <v>1896</v>
      </c>
      <c r="H939" s="55" t="s">
        <v>8</v>
      </c>
      <c r="I939" s="211">
        <v>28282373</v>
      </c>
      <c r="J939" s="55"/>
      <c r="K939" s="57"/>
      <c r="U939" s="199"/>
    </row>
    <row r="940" spans="7:21" ht="18" customHeight="1">
      <c r="G940" s="204" t="s">
        <v>1897</v>
      </c>
      <c r="H940" s="55" t="s">
        <v>9</v>
      </c>
      <c r="I940" s="211">
        <v>12677702</v>
      </c>
      <c r="J940" s="55"/>
      <c r="K940" s="57"/>
      <c r="U940" s="199"/>
    </row>
    <row r="941" spans="7:21" ht="18" customHeight="1">
      <c r="G941" s="204" t="s">
        <v>1898</v>
      </c>
      <c r="H941" s="55" t="s">
        <v>9</v>
      </c>
      <c r="I941" s="211">
        <v>12677702</v>
      </c>
      <c r="J941" s="55"/>
      <c r="K941" s="57"/>
      <c r="U941" s="199"/>
    </row>
    <row r="942" spans="7:21" ht="18" customHeight="1">
      <c r="G942" s="204" t="s">
        <v>1899</v>
      </c>
      <c r="H942" s="55" t="s">
        <v>9</v>
      </c>
      <c r="I942" s="211">
        <v>12677702</v>
      </c>
      <c r="J942" s="55"/>
      <c r="K942" s="57"/>
      <c r="U942" s="199"/>
    </row>
    <row r="943" spans="7:21" ht="18" customHeight="1">
      <c r="G943" s="204" t="s">
        <v>1900</v>
      </c>
      <c r="H943" s="55" t="s">
        <v>9</v>
      </c>
      <c r="I943" s="211">
        <v>12677702</v>
      </c>
      <c r="J943" s="55"/>
      <c r="K943" s="57"/>
      <c r="U943" s="199"/>
    </row>
    <row r="944" spans="7:21" ht="18" customHeight="1">
      <c r="G944" s="204" t="s">
        <v>1901</v>
      </c>
      <c r="H944" s="55" t="s">
        <v>9</v>
      </c>
      <c r="I944" s="211">
        <v>12677702</v>
      </c>
      <c r="J944" s="55"/>
      <c r="K944" s="57"/>
      <c r="U944" s="199"/>
    </row>
    <row r="945" spans="7:21" ht="18" customHeight="1">
      <c r="G945" s="204" t="s">
        <v>1902</v>
      </c>
      <c r="H945" s="55" t="s">
        <v>9</v>
      </c>
      <c r="I945" s="209">
        <v>12677702</v>
      </c>
      <c r="J945" s="55"/>
      <c r="K945" s="57"/>
      <c r="U945" s="199"/>
    </row>
    <row r="946" spans="7:21" ht="18" customHeight="1">
      <c r="G946" s="204" t="s">
        <v>1903</v>
      </c>
      <c r="H946" s="55" t="s">
        <v>9</v>
      </c>
      <c r="I946" s="209">
        <v>12677702</v>
      </c>
      <c r="J946" s="56"/>
      <c r="K946" s="57"/>
      <c r="U946" s="199"/>
    </row>
    <row r="947" spans="7:21" ht="18" customHeight="1">
      <c r="G947" s="204" t="s">
        <v>1904</v>
      </c>
      <c r="H947" s="55" t="s">
        <v>10</v>
      </c>
      <c r="I947" s="209">
        <v>84581136</v>
      </c>
      <c r="J947" s="56"/>
      <c r="K947" s="57"/>
      <c r="U947" s="199"/>
    </row>
    <row r="948" spans="7:21" ht="18" customHeight="1">
      <c r="G948" s="204" t="s">
        <v>1905</v>
      </c>
      <c r="H948" s="55" t="s">
        <v>10</v>
      </c>
      <c r="I948" s="209">
        <v>84581136</v>
      </c>
      <c r="J948" s="56"/>
      <c r="K948" s="57"/>
      <c r="U948" s="199"/>
    </row>
    <row r="949" spans="7:21" ht="18" customHeight="1">
      <c r="G949" s="204" t="s">
        <v>1906</v>
      </c>
      <c r="H949" s="55" t="s">
        <v>10</v>
      </c>
      <c r="I949" s="209">
        <v>84581136</v>
      </c>
      <c r="J949" s="56"/>
      <c r="K949" s="57"/>
      <c r="U949" s="199"/>
    </row>
    <row r="950" spans="7:21" ht="18" customHeight="1">
      <c r="G950" s="204" t="s">
        <v>1907</v>
      </c>
      <c r="H950" s="55" t="s">
        <v>10</v>
      </c>
      <c r="I950" s="209">
        <v>84581136</v>
      </c>
      <c r="J950" s="56"/>
      <c r="K950" s="57"/>
      <c r="U950" s="199"/>
    </row>
    <row r="951" spans="7:21" ht="18" customHeight="1">
      <c r="G951" s="204" t="s">
        <v>1908</v>
      </c>
      <c r="H951" s="55" t="s">
        <v>11</v>
      </c>
      <c r="I951" s="209">
        <v>80576646</v>
      </c>
      <c r="J951" s="56"/>
      <c r="K951" s="57"/>
      <c r="U951" s="199"/>
    </row>
    <row r="952" spans="7:21" ht="18" customHeight="1">
      <c r="G952" s="204" t="s">
        <v>1909</v>
      </c>
      <c r="H952" s="55" t="s">
        <v>11</v>
      </c>
      <c r="I952" s="211">
        <v>80576646</v>
      </c>
      <c r="J952" s="56"/>
      <c r="K952" s="57"/>
      <c r="U952" s="199"/>
    </row>
    <row r="953" spans="7:21" ht="18" customHeight="1">
      <c r="G953" s="204" t="s">
        <v>1910</v>
      </c>
      <c r="H953" s="55" t="s">
        <v>11</v>
      </c>
      <c r="I953" s="211">
        <v>80576646</v>
      </c>
      <c r="J953" s="56"/>
      <c r="K953" s="57"/>
      <c r="U953" s="199"/>
    </row>
    <row r="954" spans="7:21" ht="18" customHeight="1">
      <c r="G954" s="204" t="s">
        <v>1911</v>
      </c>
      <c r="H954" s="55" t="s">
        <v>11</v>
      </c>
      <c r="I954" s="211">
        <v>80576646</v>
      </c>
      <c r="J954" s="56"/>
      <c r="K954" s="57"/>
      <c r="U954" s="199"/>
    </row>
    <row r="955" spans="7:21" ht="18" customHeight="1">
      <c r="G955" s="204" t="s">
        <v>1912</v>
      </c>
      <c r="H955" s="55" t="s">
        <v>11</v>
      </c>
      <c r="I955" s="211">
        <v>80576646</v>
      </c>
      <c r="J955" s="56"/>
      <c r="K955" s="57"/>
      <c r="U955" s="199"/>
    </row>
    <row r="956" spans="7:21" ht="18" customHeight="1">
      <c r="G956" s="204" t="s">
        <v>1913</v>
      </c>
      <c r="H956" s="55" t="s">
        <v>11</v>
      </c>
      <c r="I956" s="211">
        <v>80576646</v>
      </c>
      <c r="J956" s="56"/>
      <c r="K956" s="57"/>
      <c r="U956" s="199"/>
    </row>
    <row r="957" spans="7:21" ht="18" customHeight="1">
      <c r="G957" s="204" t="s">
        <v>1914</v>
      </c>
      <c r="H957" s="55" t="s">
        <v>11</v>
      </c>
      <c r="I957" s="211">
        <v>80576646</v>
      </c>
      <c r="J957" s="56"/>
      <c r="K957" s="57"/>
      <c r="U957" s="199"/>
    </row>
    <row r="958" spans="7:21" ht="18" customHeight="1">
      <c r="G958" s="204" t="s">
        <v>1915</v>
      </c>
      <c r="H958" s="55" t="s">
        <v>12</v>
      </c>
      <c r="I958" s="211">
        <v>89995233</v>
      </c>
      <c r="J958" s="56"/>
      <c r="K958" s="57"/>
      <c r="U958" s="199"/>
    </row>
    <row r="959" spans="7:21" ht="18" customHeight="1">
      <c r="G959" s="204" t="s">
        <v>1916</v>
      </c>
      <c r="H959" s="55" t="s">
        <v>12</v>
      </c>
      <c r="I959" s="211">
        <v>89995233</v>
      </c>
      <c r="J959" s="56"/>
      <c r="K959" s="57"/>
      <c r="U959" s="199"/>
    </row>
    <row r="960" spans="7:21" ht="18" customHeight="1">
      <c r="G960" s="204" t="s">
        <v>1917</v>
      </c>
      <c r="H960" s="55" t="s">
        <v>12</v>
      </c>
      <c r="I960" s="211">
        <v>89995233</v>
      </c>
      <c r="J960" s="56"/>
      <c r="K960" s="57"/>
      <c r="U960" s="199"/>
    </row>
    <row r="961" spans="7:21" ht="18" customHeight="1">
      <c r="G961" s="204" t="s">
        <v>1918</v>
      </c>
      <c r="H961" s="55" t="s">
        <v>13</v>
      </c>
      <c r="I961" s="211">
        <v>84981392</v>
      </c>
      <c r="J961" s="56"/>
      <c r="K961" s="57"/>
      <c r="U961" s="199"/>
    </row>
    <row r="962" spans="7:21" ht="18" customHeight="1">
      <c r="G962" s="204" t="s">
        <v>1919</v>
      </c>
      <c r="H962" s="55" t="s">
        <v>13</v>
      </c>
      <c r="I962" s="211">
        <v>84981392</v>
      </c>
      <c r="J962" s="56"/>
      <c r="K962" s="57"/>
      <c r="T962" s="199"/>
      <c r="U962" s="199"/>
    </row>
    <row r="963" spans="7:21" ht="18" customHeight="1">
      <c r="G963" s="204" t="s">
        <v>1920</v>
      </c>
      <c r="H963" s="55" t="s">
        <v>13</v>
      </c>
      <c r="I963" s="211">
        <v>84981392</v>
      </c>
      <c r="J963" s="56"/>
      <c r="K963" s="57"/>
      <c r="T963" s="199"/>
      <c r="U963" s="199"/>
    </row>
    <row r="964" spans="7:21" ht="18" customHeight="1">
      <c r="G964" s="204" t="s">
        <v>1921</v>
      </c>
      <c r="H964" s="55" t="s">
        <v>13</v>
      </c>
      <c r="I964" s="211">
        <v>84981392</v>
      </c>
      <c r="J964" s="56"/>
      <c r="K964" s="57"/>
      <c r="T964" s="199"/>
      <c r="U964" s="199"/>
    </row>
    <row r="965" spans="7:21" ht="18" customHeight="1">
      <c r="G965" s="204" t="s">
        <v>1922</v>
      </c>
      <c r="H965" s="55" t="s">
        <v>13</v>
      </c>
      <c r="I965" s="211">
        <v>84981392</v>
      </c>
      <c r="J965" s="56"/>
      <c r="K965" s="57"/>
      <c r="T965" s="199"/>
      <c r="U965" s="199"/>
    </row>
    <row r="966" spans="7:21" ht="18" customHeight="1">
      <c r="G966" s="204" t="s">
        <v>1923</v>
      </c>
      <c r="H966" s="55" t="s">
        <v>13</v>
      </c>
      <c r="I966" s="209">
        <v>84981392</v>
      </c>
      <c r="J966" s="56"/>
      <c r="K966" s="57"/>
      <c r="T966" s="199"/>
      <c r="U966" s="199"/>
    </row>
    <row r="967" spans="7:21" ht="18" customHeight="1">
      <c r="G967" s="204" t="s">
        <v>1924</v>
      </c>
      <c r="H967" s="55" t="s">
        <v>13</v>
      </c>
      <c r="I967" s="209">
        <v>84981392</v>
      </c>
      <c r="J967" s="56"/>
      <c r="K967" s="57"/>
      <c r="T967" s="199"/>
      <c r="U967" s="199"/>
    </row>
    <row r="968" spans="7:21" ht="18" customHeight="1">
      <c r="G968" s="204" t="s">
        <v>1925</v>
      </c>
      <c r="H968" s="55" t="s">
        <v>175</v>
      </c>
      <c r="I968" s="209">
        <v>13166307</v>
      </c>
      <c r="J968" s="56"/>
      <c r="K968" s="57"/>
      <c r="T968" s="199"/>
      <c r="U968" s="199"/>
    </row>
    <row r="969" spans="7:21" ht="18" customHeight="1">
      <c r="G969" s="204" t="s">
        <v>1926</v>
      </c>
      <c r="H969" s="55" t="s">
        <v>175</v>
      </c>
      <c r="I969" s="209">
        <v>13166307</v>
      </c>
      <c r="J969" s="56"/>
      <c r="K969" s="57"/>
      <c r="T969" s="199"/>
      <c r="U969" s="199"/>
    </row>
    <row r="970" spans="7:21" ht="18" customHeight="1">
      <c r="G970" s="204" t="s">
        <v>1927</v>
      </c>
      <c r="H970" s="55" t="s">
        <v>175</v>
      </c>
      <c r="I970" s="209">
        <v>13166307</v>
      </c>
      <c r="J970" s="56"/>
      <c r="K970" s="57"/>
      <c r="T970" s="199"/>
      <c r="U970" s="199"/>
    </row>
    <row r="971" spans="7:21" ht="18" customHeight="1">
      <c r="G971" s="204" t="s">
        <v>1928</v>
      </c>
      <c r="H971" s="55" t="s">
        <v>175</v>
      </c>
      <c r="I971" s="209">
        <v>13166307</v>
      </c>
      <c r="J971" s="56"/>
      <c r="K971" s="57"/>
      <c r="U971" s="199"/>
    </row>
    <row r="972" spans="7:21" ht="18" customHeight="1">
      <c r="G972" s="204" t="s">
        <v>1929</v>
      </c>
      <c r="H972" s="55" t="s">
        <v>175</v>
      </c>
      <c r="I972" s="209">
        <v>13166307</v>
      </c>
      <c r="J972" s="56"/>
      <c r="K972" s="57"/>
      <c r="U972" s="199"/>
    </row>
    <row r="973" spans="7:21" ht="18" customHeight="1">
      <c r="G973" s="204" t="s">
        <v>1930</v>
      </c>
      <c r="H973" s="55" t="s">
        <v>175</v>
      </c>
      <c r="I973" s="211">
        <v>13166307</v>
      </c>
      <c r="J973" s="56"/>
      <c r="K973" s="57"/>
      <c r="U973" s="199"/>
    </row>
    <row r="974" spans="7:21" ht="18" customHeight="1">
      <c r="G974" s="204" t="s">
        <v>1931</v>
      </c>
      <c r="H974" s="55" t="s">
        <v>175</v>
      </c>
      <c r="I974" s="211">
        <v>13166307</v>
      </c>
      <c r="J974" s="56"/>
      <c r="K974" s="57"/>
      <c r="U974" s="199"/>
    </row>
    <row r="975" spans="7:21" ht="18" customHeight="1">
      <c r="G975" s="204" t="s">
        <v>1932</v>
      </c>
      <c r="H975" s="55" t="s">
        <v>175</v>
      </c>
      <c r="I975" s="211">
        <v>13166307</v>
      </c>
      <c r="J975" s="56"/>
      <c r="K975" s="57"/>
      <c r="U975" s="199"/>
    </row>
    <row r="976" spans="7:21" ht="18" customHeight="1">
      <c r="G976" s="204" t="s">
        <v>1933</v>
      </c>
      <c r="H976" s="55" t="s">
        <v>175</v>
      </c>
      <c r="I976" s="211">
        <v>13166307</v>
      </c>
      <c r="J976" s="56"/>
      <c r="K976" s="57"/>
      <c r="U976" s="199"/>
    </row>
    <row r="977" spans="7:21" ht="18" customHeight="1">
      <c r="G977" s="204" t="s">
        <v>1934</v>
      </c>
      <c r="H977" s="55" t="s">
        <v>175</v>
      </c>
      <c r="I977" s="211">
        <v>13166307</v>
      </c>
      <c r="J977" s="56"/>
      <c r="K977" s="57"/>
      <c r="U977" s="199"/>
    </row>
    <row r="978" spans="7:21" ht="18" customHeight="1">
      <c r="G978" s="204" t="s">
        <v>1935</v>
      </c>
      <c r="H978" s="55" t="s">
        <v>175</v>
      </c>
      <c r="I978" s="211">
        <v>13166307</v>
      </c>
      <c r="J978" s="56"/>
      <c r="K978" s="57"/>
      <c r="U978" s="199"/>
    </row>
    <row r="979" spans="7:21" ht="18" customHeight="1">
      <c r="G979" s="204" t="s">
        <v>1936</v>
      </c>
      <c r="H979" s="55" t="s">
        <v>175</v>
      </c>
      <c r="I979" s="211">
        <v>13166307</v>
      </c>
      <c r="J979" s="56"/>
      <c r="K979" s="57"/>
      <c r="U979" s="199"/>
    </row>
    <row r="980" spans="7:21" ht="18" customHeight="1">
      <c r="G980" s="204" t="s">
        <v>1937</v>
      </c>
      <c r="H980" s="55" t="s">
        <v>175</v>
      </c>
      <c r="I980" s="211">
        <v>13166307</v>
      </c>
      <c r="J980" s="56"/>
      <c r="K980" s="57"/>
      <c r="U980" s="199"/>
    </row>
    <row r="981" spans="7:21" ht="18" customHeight="1">
      <c r="G981" s="204" t="s">
        <v>1938</v>
      </c>
      <c r="H981" s="55" t="s">
        <v>176</v>
      </c>
      <c r="I981" s="211">
        <v>6234976</v>
      </c>
      <c r="J981" s="56"/>
      <c r="K981" s="57"/>
      <c r="U981" s="199"/>
    </row>
    <row r="982" spans="7:21" ht="18" customHeight="1">
      <c r="G982" s="204" t="s">
        <v>1939</v>
      </c>
      <c r="H982" s="55" t="s">
        <v>177</v>
      </c>
      <c r="I982" s="211">
        <v>97429090</v>
      </c>
      <c r="J982" s="56"/>
      <c r="K982" s="57"/>
      <c r="U982" s="199"/>
    </row>
    <row r="983" spans="7:21" ht="18" customHeight="1">
      <c r="G983" s="204" t="s">
        <v>1940</v>
      </c>
      <c r="H983" s="55" t="s">
        <v>177</v>
      </c>
      <c r="I983" s="211">
        <v>97429090</v>
      </c>
      <c r="J983" s="56"/>
      <c r="K983" s="57"/>
      <c r="U983" s="199"/>
    </row>
    <row r="984" spans="7:21" ht="18" customHeight="1">
      <c r="G984" s="204" t="s">
        <v>1941</v>
      </c>
      <c r="H984" s="55" t="s">
        <v>177</v>
      </c>
      <c r="I984" s="211">
        <v>97429090</v>
      </c>
      <c r="J984" s="56"/>
      <c r="K984" s="57"/>
      <c r="U984" s="199"/>
    </row>
    <row r="985" spans="7:21" ht="18" customHeight="1">
      <c r="G985" s="204" t="s">
        <v>1942</v>
      </c>
      <c r="H985" s="55" t="s">
        <v>177</v>
      </c>
      <c r="I985" s="211">
        <v>97429090</v>
      </c>
      <c r="J985" s="56"/>
      <c r="K985" s="57"/>
      <c r="U985" s="199"/>
    </row>
    <row r="986" spans="7:21" ht="18" customHeight="1">
      <c r="G986" s="204" t="s">
        <v>1943</v>
      </c>
      <c r="H986" s="55" t="s">
        <v>177</v>
      </c>
      <c r="I986" s="211">
        <v>97429090</v>
      </c>
      <c r="J986" s="56"/>
      <c r="K986" s="57"/>
      <c r="U986" s="199"/>
    </row>
    <row r="987" spans="7:21" ht="18" customHeight="1">
      <c r="G987" s="204" t="s">
        <v>1944</v>
      </c>
      <c r="H987" s="55" t="s">
        <v>178</v>
      </c>
      <c r="I987" s="211">
        <v>80614037</v>
      </c>
      <c r="J987" s="56"/>
      <c r="K987" s="57"/>
      <c r="U987" s="199"/>
    </row>
    <row r="988" spans="7:21" ht="18" customHeight="1">
      <c r="G988" s="204" t="s">
        <v>1945</v>
      </c>
      <c r="H988" s="55" t="s">
        <v>178</v>
      </c>
      <c r="I988" s="211">
        <v>80614037</v>
      </c>
      <c r="J988" s="56"/>
      <c r="K988" s="57"/>
      <c r="U988" s="199"/>
    </row>
    <row r="989" spans="7:21" ht="18" customHeight="1">
      <c r="G989" s="204" t="s">
        <v>1946</v>
      </c>
      <c r="H989" s="55" t="s">
        <v>178</v>
      </c>
      <c r="I989" s="211">
        <v>80614037</v>
      </c>
      <c r="J989" s="56"/>
      <c r="K989" s="57"/>
      <c r="U989" s="199"/>
    </row>
    <row r="990" spans="7:21" ht="18" customHeight="1">
      <c r="G990" s="204" t="s">
        <v>1947</v>
      </c>
      <c r="H990" s="55" t="s">
        <v>178</v>
      </c>
      <c r="I990" s="211">
        <v>80614037</v>
      </c>
      <c r="J990" s="56"/>
      <c r="K990" s="57"/>
      <c r="U990" s="199"/>
    </row>
    <row r="991" spans="7:21" ht="18" customHeight="1">
      <c r="G991" s="204" t="s">
        <v>1948</v>
      </c>
      <c r="H991" s="55" t="s">
        <v>178</v>
      </c>
      <c r="I991" s="211">
        <v>80614037</v>
      </c>
      <c r="J991" s="56"/>
      <c r="K991" s="57"/>
      <c r="U991" s="199"/>
    </row>
    <row r="992" spans="7:21" ht="18" customHeight="1">
      <c r="G992" s="204" t="s">
        <v>1949</v>
      </c>
      <c r="H992" s="55" t="s">
        <v>178</v>
      </c>
      <c r="I992" s="209">
        <v>80614037</v>
      </c>
      <c r="J992" s="56"/>
      <c r="K992" s="57"/>
      <c r="U992" s="199"/>
    </row>
    <row r="993" spans="7:21" ht="18" customHeight="1">
      <c r="G993" s="204" t="s">
        <v>1950</v>
      </c>
      <c r="H993" s="55" t="s">
        <v>178</v>
      </c>
      <c r="I993" s="209">
        <v>80614037</v>
      </c>
      <c r="J993" s="57"/>
      <c r="K993" s="57"/>
      <c r="U993" s="199"/>
    </row>
    <row r="994" spans="7:21" ht="18" customHeight="1">
      <c r="G994" s="204" t="s">
        <v>1951</v>
      </c>
      <c r="H994" s="55" t="s">
        <v>178</v>
      </c>
      <c r="I994" s="209">
        <v>80614037</v>
      </c>
      <c r="J994" s="56"/>
      <c r="K994" s="57"/>
      <c r="U994" s="199"/>
    </row>
    <row r="995" spans="7:21" ht="18" customHeight="1">
      <c r="G995" s="204" t="s">
        <v>1952</v>
      </c>
      <c r="H995" s="55" t="s">
        <v>178</v>
      </c>
      <c r="I995" s="209">
        <v>80614037</v>
      </c>
      <c r="J995" s="56"/>
      <c r="K995" s="57"/>
      <c r="U995" s="199"/>
    </row>
    <row r="996" spans="7:21" ht="18" customHeight="1">
      <c r="G996" s="204" t="s">
        <v>1953</v>
      </c>
      <c r="H996" s="55" t="s">
        <v>178</v>
      </c>
      <c r="I996" s="209">
        <v>80614037</v>
      </c>
      <c r="J996" s="56"/>
      <c r="K996" s="57"/>
      <c r="U996" s="199"/>
    </row>
    <row r="997" spans="7:21" ht="18" customHeight="1">
      <c r="G997" s="204" t="s">
        <v>1954</v>
      </c>
      <c r="H997" s="55" t="s">
        <v>178</v>
      </c>
      <c r="I997" s="209">
        <v>80614037</v>
      </c>
      <c r="J997" s="56"/>
      <c r="K997" s="57"/>
      <c r="U997" s="199"/>
    </row>
    <row r="998" spans="7:21" ht="18" customHeight="1">
      <c r="G998" s="204" t="s">
        <v>1955</v>
      </c>
      <c r="H998" s="55" t="s">
        <v>178</v>
      </c>
      <c r="I998" s="209">
        <v>80614037</v>
      </c>
      <c r="J998" s="56"/>
      <c r="K998" s="57"/>
      <c r="U998" s="199"/>
    </row>
    <row r="999" spans="7:21" ht="18" customHeight="1">
      <c r="G999" s="203" t="s">
        <v>1956</v>
      </c>
      <c r="H999" s="57" t="s">
        <v>178</v>
      </c>
      <c r="I999" s="42">
        <v>80614037</v>
      </c>
      <c r="J999" s="56"/>
      <c r="K999" s="57"/>
      <c r="U999" s="199"/>
    </row>
    <row r="1000" spans="7:21" ht="18" customHeight="1">
      <c r="G1000" s="204" t="s">
        <v>1957</v>
      </c>
      <c r="H1000" s="55" t="s">
        <v>178</v>
      </c>
      <c r="I1000" s="209">
        <v>80614037</v>
      </c>
      <c r="J1000" s="57"/>
      <c r="K1000" s="57"/>
      <c r="U1000" s="199"/>
    </row>
    <row r="1001" spans="7:21" ht="18" customHeight="1">
      <c r="G1001" s="204" t="s">
        <v>1958</v>
      </c>
      <c r="H1001" s="55" t="s">
        <v>178</v>
      </c>
      <c r="I1001" s="209">
        <v>80614037</v>
      </c>
      <c r="J1001" s="56"/>
      <c r="K1001" s="57"/>
      <c r="U1001" s="199"/>
    </row>
    <row r="1002" spans="7:21" ht="18" customHeight="1">
      <c r="G1002" s="204" t="s">
        <v>1959</v>
      </c>
      <c r="H1002" s="55" t="s">
        <v>178</v>
      </c>
      <c r="I1002" s="209">
        <v>80614037</v>
      </c>
      <c r="J1002" s="57"/>
      <c r="K1002" s="57"/>
      <c r="U1002" s="199"/>
    </row>
    <row r="1003" spans="7:21" ht="18" customHeight="1">
      <c r="G1003" s="204" t="s">
        <v>1960</v>
      </c>
      <c r="H1003" s="55" t="s">
        <v>178</v>
      </c>
      <c r="I1003" s="209">
        <v>80614037</v>
      </c>
      <c r="J1003" s="57"/>
      <c r="K1003" s="57"/>
      <c r="U1003" s="199"/>
    </row>
    <row r="1004" spans="7:21" ht="18" customHeight="1">
      <c r="G1004" s="204" t="s">
        <v>1961</v>
      </c>
      <c r="H1004" s="55" t="s">
        <v>178</v>
      </c>
      <c r="I1004" s="209">
        <v>80614037</v>
      </c>
      <c r="J1004" s="57"/>
      <c r="K1004" s="57"/>
      <c r="U1004" s="199"/>
    </row>
    <row r="1005" spans="7:21" ht="18" customHeight="1">
      <c r="G1005" s="204" t="s">
        <v>1962</v>
      </c>
      <c r="H1005" s="55" t="s">
        <v>178</v>
      </c>
      <c r="I1005" s="209">
        <v>80614037</v>
      </c>
      <c r="J1005" s="57"/>
      <c r="K1005" s="57"/>
      <c r="U1005" s="199"/>
    </row>
    <row r="1006" spans="7:21" ht="18" customHeight="1">
      <c r="G1006" s="203" t="s">
        <v>1963</v>
      </c>
      <c r="H1006" s="57" t="s">
        <v>178</v>
      </c>
      <c r="I1006" s="42">
        <v>80614037</v>
      </c>
      <c r="J1006" s="57"/>
      <c r="K1006" s="57"/>
      <c r="U1006" s="199"/>
    </row>
    <row r="1007" spans="7:21" ht="18" customHeight="1">
      <c r="G1007" s="204" t="s">
        <v>1964</v>
      </c>
      <c r="H1007" s="55" t="s">
        <v>178</v>
      </c>
      <c r="I1007" s="209">
        <v>80614037</v>
      </c>
      <c r="J1007" s="57"/>
      <c r="K1007" s="57"/>
      <c r="U1007" s="199"/>
    </row>
    <row r="1008" spans="7:21" ht="18" customHeight="1">
      <c r="G1008" s="203" t="s">
        <v>1965</v>
      </c>
      <c r="H1008" s="210" t="s">
        <v>3080</v>
      </c>
      <c r="I1008" s="42">
        <v>54233287</v>
      </c>
      <c r="J1008" s="57"/>
      <c r="K1008" s="57"/>
      <c r="U1008" s="199"/>
    </row>
    <row r="1009" spans="7:21" ht="18" customHeight="1">
      <c r="G1009" s="203" t="s">
        <v>1966</v>
      </c>
      <c r="H1009" s="210" t="s">
        <v>3080</v>
      </c>
      <c r="I1009" s="42">
        <v>54233287</v>
      </c>
      <c r="J1009" s="57"/>
      <c r="K1009" s="57"/>
      <c r="U1009" s="199"/>
    </row>
    <row r="1010" spans="7:21" ht="18" customHeight="1">
      <c r="G1010" s="203" t="s">
        <v>1967</v>
      </c>
      <c r="H1010" s="210" t="s">
        <v>3080</v>
      </c>
      <c r="I1010" s="42">
        <v>54233287</v>
      </c>
      <c r="J1010" s="57"/>
      <c r="K1010" s="57"/>
      <c r="U1010" s="199"/>
    </row>
    <row r="1011" spans="7:21" ht="18" customHeight="1">
      <c r="G1011" s="203" t="s">
        <v>1968</v>
      </c>
      <c r="H1011" s="210" t="s">
        <v>3080</v>
      </c>
      <c r="I1011" s="42">
        <v>54233287</v>
      </c>
      <c r="J1011" s="56"/>
      <c r="K1011" s="57"/>
      <c r="U1011" s="199"/>
    </row>
    <row r="1012" spans="7:21" ht="18" customHeight="1">
      <c r="G1012" s="203" t="s">
        <v>1969</v>
      </c>
      <c r="H1012" s="210" t="s">
        <v>3080</v>
      </c>
      <c r="I1012" s="42">
        <v>54233287</v>
      </c>
      <c r="J1012" s="56"/>
      <c r="K1012" s="57"/>
      <c r="U1012" s="199"/>
    </row>
    <row r="1013" spans="7:21" ht="18" customHeight="1">
      <c r="G1013" s="203" t="s">
        <v>1970</v>
      </c>
      <c r="H1013" s="210" t="s">
        <v>3080</v>
      </c>
      <c r="I1013" s="42">
        <v>54233287</v>
      </c>
      <c r="J1013" s="56"/>
      <c r="K1013" s="57"/>
      <c r="U1013" s="199"/>
    </row>
    <row r="1014" spans="7:21" ht="18" customHeight="1">
      <c r="G1014" s="203" t="s">
        <v>1971</v>
      </c>
      <c r="H1014" s="57" t="s">
        <v>14</v>
      </c>
      <c r="I1014" s="42">
        <v>22091314</v>
      </c>
      <c r="J1014" s="56"/>
      <c r="K1014" s="57"/>
      <c r="U1014" s="199"/>
    </row>
    <row r="1015" spans="7:21" ht="18" customHeight="1">
      <c r="G1015" s="203" t="s">
        <v>1972</v>
      </c>
      <c r="H1015" s="57" t="s">
        <v>14</v>
      </c>
      <c r="I1015" s="42">
        <v>22091314</v>
      </c>
      <c r="J1015" s="56"/>
      <c r="K1015" s="57"/>
      <c r="U1015" s="199"/>
    </row>
    <row r="1016" spans="7:21" ht="18" customHeight="1">
      <c r="G1016" s="203" t="s">
        <v>1973</v>
      </c>
      <c r="H1016" s="57" t="s">
        <v>14</v>
      </c>
      <c r="I1016" s="42">
        <v>22091314</v>
      </c>
      <c r="J1016" s="56"/>
      <c r="K1016" s="57"/>
      <c r="U1016" s="199"/>
    </row>
    <row r="1017" spans="7:21" ht="18" customHeight="1">
      <c r="G1017" s="213" t="s">
        <v>1974</v>
      </c>
      <c r="H1017" s="220" t="s">
        <v>14</v>
      </c>
      <c r="I1017" s="221">
        <v>22091314</v>
      </c>
      <c r="J1017" s="56"/>
      <c r="K1017" s="57"/>
      <c r="U1017" s="199"/>
    </row>
    <row r="1018" spans="7:21" ht="18" customHeight="1">
      <c r="G1018" s="204" t="s">
        <v>1975</v>
      </c>
      <c r="H1018" s="55" t="s">
        <v>179</v>
      </c>
      <c r="I1018" s="209">
        <v>27850004</v>
      </c>
      <c r="J1018" s="56"/>
      <c r="K1018" s="57"/>
      <c r="U1018" s="199"/>
    </row>
    <row r="1019" spans="7:21" ht="18" customHeight="1">
      <c r="G1019" s="204" t="s">
        <v>1976</v>
      </c>
      <c r="H1019" s="55" t="s">
        <v>179</v>
      </c>
      <c r="I1019" s="209">
        <v>27850004</v>
      </c>
      <c r="J1019" s="57"/>
      <c r="K1019" s="57"/>
      <c r="U1019" s="199"/>
    </row>
    <row r="1020" spans="7:21" ht="18" customHeight="1">
      <c r="G1020" s="204" t="s">
        <v>1977</v>
      </c>
      <c r="H1020" s="55" t="s">
        <v>15</v>
      </c>
      <c r="I1020" s="209">
        <v>80221862</v>
      </c>
      <c r="J1020" s="56"/>
      <c r="K1020" s="57"/>
      <c r="U1020" s="199"/>
    </row>
    <row r="1021" spans="7:21" ht="18" customHeight="1">
      <c r="G1021" s="204" t="s">
        <v>1978</v>
      </c>
      <c r="H1021" s="55" t="s">
        <v>15</v>
      </c>
      <c r="I1021" s="209">
        <v>80221862</v>
      </c>
      <c r="J1021" s="56"/>
      <c r="K1021" s="57"/>
      <c r="U1021" s="199"/>
    </row>
    <row r="1022" spans="7:21" ht="18" customHeight="1">
      <c r="G1022" s="204" t="s">
        <v>1979</v>
      </c>
      <c r="H1022" s="55" t="s">
        <v>15</v>
      </c>
      <c r="I1022" s="209">
        <v>80221862</v>
      </c>
      <c r="J1022" s="56"/>
      <c r="K1022" s="57"/>
      <c r="U1022" s="199"/>
    </row>
    <row r="1023" spans="7:21" ht="18" customHeight="1">
      <c r="G1023" s="204" t="s">
        <v>1980</v>
      </c>
      <c r="H1023" s="55" t="s">
        <v>15</v>
      </c>
      <c r="I1023" s="211">
        <v>80221862</v>
      </c>
      <c r="J1023" s="56"/>
      <c r="K1023" s="57"/>
      <c r="U1023" s="199"/>
    </row>
    <row r="1024" spans="7:21" ht="18" customHeight="1">
      <c r="G1024" s="204" t="s">
        <v>1981</v>
      </c>
      <c r="H1024" s="55" t="s">
        <v>15</v>
      </c>
      <c r="I1024" s="211">
        <v>80221862</v>
      </c>
      <c r="J1024" s="56"/>
      <c r="K1024" s="57"/>
      <c r="U1024" s="199"/>
    </row>
    <row r="1025" spans="7:21" ht="18" customHeight="1">
      <c r="G1025" s="203" t="s">
        <v>1982</v>
      </c>
      <c r="H1025" s="57" t="s">
        <v>15</v>
      </c>
      <c r="I1025" s="42">
        <v>80221862</v>
      </c>
      <c r="J1025" s="56"/>
      <c r="K1025" s="57"/>
      <c r="U1025" s="199"/>
    </row>
    <row r="1026" spans="7:21" ht="18" customHeight="1">
      <c r="G1026" s="204" t="s">
        <v>1983</v>
      </c>
      <c r="H1026" s="55" t="s">
        <v>15</v>
      </c>
      <c r="I1026" s="211">
        <v>80221862</v>
      </c>
      <c r="J1026" s="57"/>
      <c r="K1026" s="57"/>
      <c r="U1026" s="199"/>
    </row>
    <row r="1027" spans="7:21" ht="18" customHeight="1">
      <c r="G1027" s="204" t="s">
        <v>1984</v>
      </c>
      <c r="H1027" s="55" t="s">
        <v>180</v>
      </c>
      <c r="I1027" s="211">
        <v>16736560</v>
      </c>
      <c r="J1027" s="56"/>
      <c r="K1027" s="57"/>
      <c r="U1027" s="199"/>
    </row>
    <row r="1028" spans="7:21" ht="18" customHeight="1">
      <c r="G1028" s="204" t="s">
        <v>1985</v>
      </c>
      <c r="H1028" s="55" t="s">
        <v>180</v>
      </c>
      <c r="I1028" s="211">
        <v>16736560</v>
      </c>
      <c r="J1028" s="57"/>
      <c r="K1028" s="57"/>
      <c r="U1028" s="199"/>
    </row>
    <row r="1029" spans="7:21" ht="18" customHeight="1">
      <c r="G1029" s="204" t="s">
        <v>1986</v>
      </c>
      <c r="H1029" s="55" t="s">
        <v>180</v>
      </c>
      <c r="I1029" s="211">
        <v>16736560</v>
      </c>
      <c r="J1029" s="56"/>
      <c r="K1029" s="57"/>
      <c r="U1029" s="199"/>
    </row>
    <row r="1030" spans="7:21" ht="18" customHeight="1">
      <c r="G1030" s="204" t="s">
        <v>1987</v>
      </c>
      <c r="H1030" s="55" t="s">
        <v>180</v>
      </c>
      <c r="I1030" s="211">
        <v>16736560</v>
      </c>
      <c r="J1030" s="56"/>
      <c r="K1030" s="57"/>
      <c r="U1030" s="199"/>
    </row>
    <row r="1031" spans="7:21" ht="18" customHeight="1">
      <c r="G1031" s="204" t="s">
        <v>1988</v>
      </c>
      <c r="H1031" s="55" t="s">
        <v>180</v>
      </c>
      <c r="I1031" s="209">
        <v>16736560</v>
      </c>
      <c r="J1031" s="57"/>
      <c r="K1031" s="57"/>
      <c r="U1031" s="199"/>
    </row>
    <row r="1032" spans="7:21" ht="18" customHeight="1">
      <c r="G1032" s="203" t="s">
        <v>1989</v>
      </c>
      <c r="H1032" s="57" t="s">
        <v>180</v>
      </c>
      <c r="I1032" s="42">
        <v>16736560</v>
      </c>
      <c r="J1032" s="56"/>
      <c r="K1032" s="57"/>
      <c r="U1032" s="199"/>
    </row>
    <row r="1033" spans="7:21" ht="18" customHeight="1">
      <c r="G1033" s="204" t="s">
        <v>1990</v>
      </c>
      <c r="H1033" s="55" t="s">
        <v>180</v>
      </c>
      <c r="I1033" s="209">
        <v>16736560</v>
      </c>
      <c r="J1033" s="56"/>
      <c r="K1033" s="57"/>
      <c r="U1033" s="199"/>
    </row>
    <row r="1034" spans="7:21" ht="18" customHeight="1">
      <c r="G1034" s="203" t="s">
        <v>1991</v>
      </c>
      <c r="H1034" s="57" t="s">
        <v>181</v>
      </c>
      <c r="I1034" s="42">
        <v>22107049</v>
      </c>
      <c r="J1034" s="57"/>
      <c r="K1034" s="57"/>
      <c r="U1034" s="199"/>
    </row>
    <row r="1035" spans="7:21" ht="18" customHeight="1">
      <c r="G1035" s="204" t="s">
        <v>1992</v>
      </c>
      <c r="H1035" s="55" t="s">
        <v>181</v>
      </c>
      <c r="I1035" s="209">
        <v>22107049</v>
      </c>
      <c r="J1035" s="56"/>
      <c r="K1035" s="57"/>
      <c r="U1035" s="199"/>
    </row>
    <row r="1036" spans="7:21" ht="18" customHeight="1">
      <c r="G1036" s="204" t="s">
        <v>1993</v>
      </c>
      <c r="H1036" s="55" t="s">
        <v>181</v>
      </c>
      <c r="I1036" s="209">
        <v>22107049</v>
      </c>
      <c r="J1036" s="56"/>
      <c r="K1036" s="57"/>
      <c r="U1036" s="199"/>
    </row>
    <row r="1037" spans="7:21" ht="18" customHeight="1">
      <c r="G1037" s="203" t="s">
        <v>1994</v>
      </c>
      <c r="H1037" s="57" t="s">
        <v>181</v>
      </c>
      <c r="I1037" s="42">
        <v>22107049</v>
      </c>
      <c r="J1037" s="57"/>
      <c r="K1037" s="57"/>
      <c r="U1037" s="199"/>
    </row>
    <row r="1038" spans="7:21" ht="18" customHeight="1">
      <c r="G1038" s="204" t="s">
        <v>1995</v>
      </c>
      <c r="H1038" s="55" t="s">
        <v>181</v>
      </c>
      <c r="I1038" s="209">
        <v>22107049</v>
      </c>
      <c r="J1038" s="56"/>
      <c r="K1038" s="57"/>
      <c r="U1038" s="199"/>
    </row>
    <row r="1039" spans="7:21" ht="18" customHeight="1">
      <c r="G1039" s="204" t="s">
        <v>1996</v>
      </c>
      <c r="H1039" s="55" t="s">
        <v>181</v>
      </c>
      <c r="I1039" s="209">
        <v>22107049</v>
      </c>
      <c r="J1039" s="56"/>
      <c r="K1039" s="57"/>
      <c r="U1039" s="199"/>
    </row>
    <row r="1040" spans="7:21" ht="18" customHeight="1">
      <c r="G1040" s="203" t="s">
        <v>1997</v>
      </c>
      <c r="H1040" s="57" t="s">
        <v>181</v>
      </c>
      <c r="I1040" s="42">
        <v>22107049</v>
      </c>
      <c r="J1040" s="57"/>
      <c r="K1040" s="57"/>
      <c r="U1040" s="199"/>
    </row>
    <row r="1041" spans="7:21" ht="18" customHeight="1">
      <c r="G1041" s="204" t="s">
        <v>1998</v>
      </c>
      <c r="H1041" s="55" t="s">
        <v>181</v>
      </c>
      <c r="I1041" s="209">
        <v>22107049</v>
      </c>
      <c r="J1041" s="57"/>
      <c r="K1041" s="57"/>
      <c r="U1041" s="199"/>
    </row>
    <row r="1042" spans="7:21" ht="18" customHeight="1">
      <c r="G1042" s="204" t="s">
        <v>1999</v>
      </c>
      <c r="H1042" s="55" t="s">
        <v>182</v>
      </c>
      <c r="I1042" s="209">
        <v>26427493</v>
      </c>
      <c r="J1042" s="56"/>
      <c r="K1042" s="57"/>
      <c r="U1042" s="199"/>
    </row>
    <row r="1043" spans="7:21" ht="18" customHeight="1">
      <c r="G1043" s="203" t="s">
        <v>2000</v>
      </c>
      <c r="H1043" s="57" t="s">
        <v>182</v>
      </c>
      <c r="I1043" s="42">
        <v>26427493</v>
      </c>
      <c r="J1043" s="56"/>
      <c r="K1043" s="57"/>
      <c r="U1043" s="199"/>
    </row>
    <row r="1044" spans="7:21" ht="18" customHeight="1">
      <c r="G1044" s="204" t="s">
        <v>2001</v>
      </c>
      <c r="H1044" s="55" t="s">
        <v>182</v>
      </c>
      <c r="I1044" s="209">
        <v>26427493</v>
      </c>
      <c r="J1044" s="56"/>
      <c r="K1044" s="57"/>
      <c r="U1044" s="199"/>
    </row>
    <row r="1045" spans="7:21" ht="18" customHeight="1">
      <c r="G1045" s="204" t="s">
        <v>2002</v>
      </c>
      <c r="H1045" s="55" t="s">
        <v>182</v>
      </c>
      <c r="I1045" s="209">
        <v>26427493</v>
      </c>
      <c r="J1045" s="56"/>
      <c r="K1045" s="57"/>
      <c r="U1045" s="199"/>
    </row>
    <row r="1046" spans="7:21" ht="18" customHeight="1">
      <c r="G1046" s="203" t="s">
        <v>2003</v>
      </c>
      <c r="H1046" s="57" t="s">
        <v>182</v>
      </c>
      <c r="I1046" s="42">
        <v>26427493</v>
      </c>
      <c r="J1046" s="57"/>
      <c r="K1046" s="57"/>
      <c r="U1046" s="199"/>
    </row>
    <row r="1047" spans="7:21" ht="18" customHeight="1">
      <c r="G1047" s="203" t="s">
        <v>2004</v>
      </c>
      <c r="H1047" s="57" t="s">
        <v>182</v>
      </c>
      <c r="I1047" s="42">
        <v>26427493</v>
      </c>
      <c r="J1047" s="56"/>
      <c r="K1047" s="57"/>
      <c r="U1047" s="199"/>
    </row>
    <row r="1048" spans="7:21" ht="18" customHeight="1">
      <c r="G1048" s="204" t="s">
        <v>2005</v>
      </c>
      <c r="H1048" s="55" t="s">
        <v>182</v>
      </c>
      <c r="I1048" s="209">
        <v>26427493</v>
      </c>
      <c r="J1048" s="57"/>
      <c r="K1048" s="57"/>
      <c r="U1048" s="199"/>
    </row>
    <row r="1049" spans="7:21" ht="18" customHeight="1">
      <c r="G1049" s="204" t="s">
        <v>2006</v>
      </c>
      <c r="H1049" s="55" t="s">
        <v>183</v>
      </c>
      <c r="I1049" s="209">
        <v>70621903</v>
      </c>
      <c r="J1049" s="57"/>
      <c r="K1049" s="57"/>
      <c r="U1049" s="199"/>
    </row>
    <row r="1050" spans="7:21" ht="18" customHeight="1">
      <c r="G1050" s="204" t="s">
        <v>2007</v>
      </c>
      <c r="H1050" s="55" t="s">
        <v>183</v>
      </c>
      <c r="I1050" s="209">
        <v>70621903</v>
      </c>
      <c r="J1050" s="56"/>
      <c r="K1050" s="57"/>
      <c r="U1050" s="199"/>
    </row>
    <row r="1051" spans="7:21" ht="18" customHeight="1">
      <c r="G1051" s="204" t="s">
        <v>2008</v>
      </c>
      <c r="H1051" s="55" t="s">
        <v>184</v>
      </c>
      <c r="I1051" s="209">
        <v>89566330</v>
      </c>
      <c r="J1051" s="57"/>
      <c r="K1051" s="57"/>
      <c r="U1051" s="199"/>
    </row>
    <row r="1052" spans="7:21" ht="18" customHeight="1">
      <c r="G1052" s="203" t="s">
        <v>2009</v>
      </c>
      <c r="H1052" s="57" t="s">
        <v>185</v>
      </c>
      <c r="I1052" s="42">
        <v>53229953</v>
      </c>
      <c r="J1052" s="56"/>
      <c r="K1052" s="57"/>
      <c r="U1052" s="199"/>
    </row>
    <row r="1053" spans="7:21" ht="18" customHeight="1">
      <c r="G1053" s="204" t="s">
        <v>2010</v>
      </c>
      <c r="H1053" s="55" t="s">
        <v>185</v>
      </c>
      <c r="I1053" s="209">
        <v>53229953</v>
      </c>
      <c r="J1053" s="56"/>
      <c r="K1053" s="57"/>
      <c r="U1053" s="199"/>
    </row>
    <row r="1054" spans="7:21" ht="18" customHeight="1">
      <c r="G1054" s="203" t="s">
        <v>2011</v>
      </c>
      <c r="H1054" s="210" t="s">
        <v>185</v>
      </c>
      <c r="I1054" s="42">
        <v>53229953</v>
      </c>
      <c r="J1054" s="56"/>
      <c r="K1054" s="57"/>
      <c r="U1054" s="199"/>
    </row>
    <row r="1055" spans="7:21" ht="18" customHeight="1">
      <c r="G1055" s="203" t="s">
        <v>2012</v>
      </c>
      <c r="H1055" s="57" t="s">
        <v>185</v>
      </c>
      <c r="I1055" s="42">
        <v>53229953</v>
      </c>
      <c r="J1055" s="56"/>
      <c r="K1055" s="57"/>
      <c r="U1055" s="199"/>
    </row>
    <row r="1056" spans="7:21" ht="18" customHeight="1">
      <c r="G1056" s="217" t="s">
        <v>3166</v>
      </c>
      <c r="H1056" s="218" t="s">
        <v>185</v>
      </c>
      <c r="I1056" s="228">
        <v>53229953</v>
      </c>
      <c r="J1056" s="230"/>
      <c r="K1056" s="58"/>
      <c r="U1056" s="199"/>
    </row>
    <row r="1057" spans="7:21" ht="18" customHeight="1">
      <c r="G1057" s="217" t="s">
        <v>3167</v>
      </c>
      <c r="H1057" s="218" t="s">
        <v>185</v>
      </c>
      <c r="I1057" s="228">
        <v>53229953</v>
      </c>
      <c r="J1057" s="230"/>
      <c r="K1057" s="58"/>
      <c r="U1057" s="199"/>
    </row>
    <row r="1058" spans="7:21" ht="18" customHeight="1">
      <c r="G1058" s="217" t="s">
        <v>3168</v>
      </c>
      <c r="H1058" s="218" t="s">
        <v>185</v>
      </c>
      <c r="I1058" s="228">
        <v>53229953</v>
      </c>
      <c r="J1058" s="230"/>
      <c r="K1058" s="58"/>
      <c r="U1058" s="199"/>
    </row>
    <row r="1059" spans="7:21" ht="18" customHeight="1">
      <c r="G1059" s="204" t="s">
        <v>2013</v>
      </c>
      <c r="H1059" s="55" t="s">
        <v>185</v>
      </c>
      <c r="I1059" s="209">
        <v>53229953</v>
      </c>
      <c r="J1059" s="56"/>
      <c r="K1059" s="57"/>
      <c r="U1059" s="199"/>
    </row>
    <row r="1060" spans="7:21" ht="18" customHeight="1">
      <c r="G1060" s="203" t="s">
        <v>2014</v>
      </c>
      <c r="H1060" s="57" t="s">
        <v>185</v>
      </c>
      <c r="I1060" s="42">
        <v>53229953</v>
      </c>
      <c r="J1060" s="56"/>
      <c r="K1060" s="57"/>
      <c r="U1060" s="199"/>
    </row>
    <row r="1061" spans="7:21" ht="18" customHeight="1">
      <c r="G1061" s="204" t="s">
        <v>2015</v>
      </c>
      <c r="H1061" s="55" t="s">
        <v>185</v>
      </c>
      <c r="I1061" s="209">
        <v>53229953</v>
      </c>
      <c r="J1061" s="56"/>
      <c r="K1061" s="57"/>
      <c r="U1061" s="199"/>
    </row>
    <row r="1062" spans="7:21" ht="18" customHeight="1">
      <c r="G1062" s="204" t="s">
        <v>2016</v>
      </c>
      <c r="H1062" s="55" t="s">
        <v>185</v>
      </c>
      <c r="I1062" s="209">
        <v>53229953</v>
      </c>
      <c r="J1062" s="56"/>
      <c r="K1062" s="57"/>
      <c r="U1062" s="199"/>
    </row>
    <row r="1063" spans="7:21" ht="18" customHeight="1">
      <c r="G1063" s="204" t="s">
        <v>2017</v>
      </c>
      <c r="H1063" s="55" t="s">
        <v>186</v>
      </c>
      <c r="I1063" s="209">
        <v>23859118</v>
      </c>
      <c r="J1063" s="56"/>
      <c r="K1063" s="57"/>
      <c r="U1063" s="199"/>
    </row>
    <row r="1064" spans="7:21" ht="18" customHeight="1">
      <c r="G1064" s="204" t="s">
        <v>2018</v>
      </c>
      <c r="H1064" s="55" t="s">
        <v>187</v>
      </c>
      <c r="I1064" s="209">
        <v>12717916</v>
      </c>
      <c r="J1064" s="56"/>
      <c r="K1064" s="57"/>
      <c r="U1064" s="199"/>
    </row>
    <row r="1065" spans="7:21" ht="18" customHeight="1">
      <c r="G1065" s="204" t="s">
        <v>2019</v>
      </c>
      <c r="H1065" s="55" t="s">
        <v>187</v>
      </c>
      <c r="I1065" s="209">
        <v>12717916</v>
      </c>
      <c r="J1065" s="57"/>
      <c r="K1065" s="57"/>
      <c r="U1065" s="199"/>
    </row>
    <row r="1066" spans="7:21" ht="18" customHeight="1">
      <c r="G1066" s="204" t="s">
        <v>2020</v>
      </c>
      <c r="H1066" s="55" t="s">
        <v>187</v>
      </c>
      <c r="I1066" s="209">
        <v>12717916</v>
      </c>
      <c r="J1066" s="57"/>
      <c r="K1066" s="57"/>
      <c r="U1066" s="199"/>
    </row>
    <row r="1067" spans="7:21" ht="18" customHeight="1">
      <c r="G1067" s="204" t="s">
        <v>2021</v>
      </c>
      <c r="H1067" s="55" t="s">
        <v>187</v>
      </c>
      <c r="I1067" s="209">
        <v>12717916</v>
      </c>
      <c r="J1067" s="57"/>
      <c r="K1067" s="57"/>
      <c r="U1067" s="199"/>
    </row>
    <row r="1068" spans="7:21" ht="18" customHeight="1">
      <c r="G1068" s="204" t="s">
        <v>2022</v>
      </c>
      <c r="H1068" s="55" t="s">
        <v>187</v>
      </c>
      <c r="I1068" s="209">
        <v>12717916</v>
      </c>
      <c r="J1068" s="56"/>
      <c r="K1068" s="57"/>
      <c r="U1068" s="199"/>
    </row>
    <row r="1069" spans="7:21" ht="18" customHeight="1">
      <c r="G1069" s="204" t="s">
        <v>2023</v>
      </c>
      <c r="H1069" s="55" t="s">
        <v>187</v>
      </c>
      <c r="I1069" s="209">
        <v>12717916</v>
      </c>
      <c r="J1069" s="56"/>
      <c r="K1069" s="57"/>
      <c r="U1069" s="199"/>
    </row>
    <row r="1070" spans="7:21" ht="18" customHeight="1">
      <c r="G1070" s="204" t="s">
        <v>2024</v>
      </c>
      <c r="H1070" s="55" t="s">
        <v>16</v>
      </c>
      <c r="I1070" s="209">
        <v>86168822</v>
      </c>
      <c r="J1070" s="56"/>
      <c r="K1070" s="57"/>
      <c r="U1070" s="199"/>
    </row>
    <row r="1071" spans="7:21" ht="18" customHeight="1">
      <c r="G1071" s="203" t="s">
        <v>2025</v>
      </c>
      <c r="H1071" s="57" t="s">
        <v>16</v>
      </c>
      <c r="I1071" s="42">
        <v>86168822</v>
      </c>
      <c r="J1071" s="56"/>
      <c r="K1071" s="57"/>
      <c r="T1071" s="199"/>
      <c r="U1071" s="199"/>
    </row>
    <row r="1072" spans="7:21" ht="18" customHeight="1">
      <c r="G1072" s="203" t="s">
        <v>2026</v>
      </c>
      <c r="H1072" s="57" t="s">
        <v>16</v>
      </c>
      <c r="I1072" s="42">
        <v>86168822</v>
      </c>
      <c r="J1072" s="56"/>
      <c r="K1072" s="57"/>
      <c r="T1072" s="199"/>
      <c r="U1072" s="199"/>
    </row>
    <row r="1073" spans="7:21" ht="18" customHeight="1">
      <c r="G1073" s="203" t="s">
        <v>2027</v>
      </c>
      <c r="H1073" s="57" t="s">
        <v>16</v>
      </c>
      <c r="I1073" s="42">
        <v>86168822</v>
      </c>
      <c r="J1073" s="56"/>
      <c r="K1073" s="57"/>
      <c r="T1073" s="199"/>
      <c r="U1073" s="199"/>
    </row>
    <row r="1074" spans="7:21" ht="18" customHeight="1">
      <c r="G1074" s="204" t="s">
        <v>2028</v>
      </c>
      <c r="H1074" s="55" t="s">
        <v>16</v>
      </c>
      <c r="I1074" s="209">
        <v>86168822</v>
      </c>
      <c r="J1074" s="56"/>
      <c r="K1074" s="57"/>
      <c r="T1074" s="199"/>
      <c r="U1074" s="199"/>
    </row>
    <row r="1075" spans="7:21" ht="18" customHeight="1">
      <c r="G1075" s="204" t="s">
        <v>2029</v>
      </c>
      <c r="H1075" s="55" t="s">
        <v>17</v>
      </c>
      <c r="I1075" s="209">
        <v>97245115</v>
      </c>
      <c r="J1075" s="56"/>
      <c r="K1075" s="57"/>
      <c r="T1075" s="199"/>
      <c r="U1075" s="199"/>
    </row>
    <row r="1076" spans="7:21" ht="18" customHeight="1">
      <c r="G1076" s="204" t="s">
        <v>2030</v>
      </c>
      <c r="H1076" s="55" t="s">
        <v>17</v>
      </c>
      <c r="I1076" s="209">
        <v>97245115</v>
      </c>
      <c r="J1076" s="56"/>
      <c r="K1076" s="57"/>
      <c r="T1076" s="199"/>
      <c r="U1076" s="199"/>
    </row>
    <row r="1077" spans="7:21" ht="18" customHeight="1">
      <c r="G1077" s="204" t="s">
        <v>2031</v>
      </c>
      <c r="H1077" s="55" t="s">
        <v>188</v>
      </c>
      <c r="I1077" s="209">
        <v>16909339</v>
      </c>
      <c r="J1077" s="56"/>
      <c r="K1077" s="57"/>
      <c r="T1077" s="199"/>
      <c r="U1077" s="199"/>
    </row>
    <row r="1078" spans="7:21" ht="18" customHeight="1">
      <c r="G1078" s="204" t="s">
        <v>2032</v>
      </c>
      <c r="H1078" s="55" t="s">
        <v>189</v>
      </c>
      <c r="I1078" s="209">
        <v>13003276</v>
      </c>
      <c r="J1078" s="56"/>
      <c r="K1078" s="57"/>
      <c r="T1078" s="199"/>
      <c r="U1078" s="199"/>
    </row>
    <row r="1079" spans="7:21" ht="18" customHeight="1">
      <c r="G1079" s="204" t="s">
        <v>2033</v>
      </c>
      <c r="H1079" s="55" t="s">
        <v>18</v>
      </c>
      <c r="I1079" s="211">
        <v>16340835</v>
      </c>
      <c r="J1079" s="56"/>
      <c r="K1079" s="57"/>
      <c r="T1079" s="199"/>
      <c r="U1079" s="199"/>
    </row>
    <row r="1080" spans="7:21" ht="18" customHeight="1">
      <c r="G1080" s="204" t="s">
        <v>2034</v>
      </c>
      <c r="H1080" s="55" t="s">
        <v>18</v>
      </c>
      <c r="I1080" s="211">
        <v>16340835</v>
      </c>
      <c r="J1080" s="56"/>
      <c r="K1080" s="57"/>
      <c r="T1080" s="199"/>
      <c r="U1080" s="199"/>
    </row>
    <row r="1081" spans="7:21" ht="18" customHeight="1">
      <c r="G1081" s="204" t="s">
        <v>2035</v>
      </c>
      <c r="H1081" s="55" t="s">
        <v>18</v>
      </c>
      <c r="I1081" s="211">
        <v>16340835</v>
      </c>
      <c r="J1081" s="56"/>
      <c r="K1081" s="57"/>
      <c r="T1081" s="199"/>
      <c r="U1081" s="199"/>
    </row>
    <row r="1082" spans="7:21" ht="18" customHeight="1">
      <c r="G1082" s="204" t="s">
        <v>2036</v>
      </c>
      <c r="H1082" s="212" t="s">
        <v>959</v>
      </c>
      <c r="I1082" s="211">
        <v>14237771</v>
      </c>
      <c r="J1082" s="56"/>
      <c r="K1082" s="57"/>
      <c r="T1082" s="199"/>
      <c r="U1082" s="199"/>
    </row>
    <row r="1083" spans="7:21" ht="18" customHeight="1">
      <c r="G1083" s="204" t="s">
        <v>2037</v>
      </c>
      <c r="H1083" s="212" t="s">
        <v>959</v>
      </c>
      <c r="I1083" s="211">
        <v>14237771</v>
      </c>
      <c r="J1083" s="56"/>
      <c r="K1083" s="57"/>
      <c r="T1083" s="199"/>
      <c r="U1083" s="199"/>
    </row>
    <row r="1084" spans="7:21" ht="18" customHeight="1">
      <c r="G1084" s="204" t="s">
        <v>2038</v>
      </c>
      <c r="H1084" s="212" t="s">
        <v>959</v>
      </c>
      <c r="I1084" s="211">
        <v>14237771</v>
      </c>
      <c r="J1084" s="56"/>
      <c r="K1084" s="57"/>
      <c r="T1084" s="199"/>
      <c r="U1084" s="199"/>
    </row>
    <row r="1085" spans="7:21" ht="18" customHeight="1">
      <c r="G1085" s="204" t="s">
        <v>2039</v>
      </c>
      <c r="H1085" s="212" t="s">
        <v>959</v>
      </c>
      <c r="I1085" s="211">
        <v>14237771</v>
      </c>
      <c r="J1085" s="56"/>
      <c r="K1085" s="57"/>
      <c r="T1085" s="199"/>
      <c r="U1085" s="199"/>
    </row>
    <row r="1086" spans="7:21" ht="18" customHeight="1">
      <c r="G1086" s="204" t="s">
        <v>2040</v>
      </c>
      <c r="H1086" s="212" t="s">
        <v>959</v>
      </c>
      <c r="I1086" s="209">
        <v>14237771</v>
      </c>
      <c r="J1086" s="56"/>
      <c r="K1086" s="57"/>
      <c r="U1086" s="199"/>
    </row>
    <row r="1087" spans="7:21" ht="18" customHeight="1">
      <c r="G1087" s="204" t="s">
        <v>2041</v>
      </c>
      <c r="H1087" s="212" t="s">
        <v>959</v>
      </c>
      <c r="I1087" s="209">
        <v>14237771</v>
      </c>
      <c r="J1087" s="56"/>
      <c r="K1087" s="57"/>
      <c r="U1087" s="199"/>
    </row>
    <row r="1088" spans="7:21" ht="18" customHeight="1">
      <c r="G1088" s="204" t="s">
        <v>2042</v>
      </c>
      <c r="H1088" s="55" t="s">
        <v>190</v>
      </c>
      <c r="I1088" s="209">
        <v>86109161</v>
      </c>
      <c r="J1088" s="56"/>
      <c r="K1088" s="57"/>
      <c r="U1088" s="199"/>
    </row>
    <row r="1089" spans="7:21" ht="18" customHeight="1">
      <c r="G1089" s="204" t="s">
        <v>2043</v>
      </c>
      <c r="H1089" s="55" t="s">
        <v>190</v>
      </c>
      <c r="I1089" s="209">
        <v>86109161</v>
      </c>
      <c r="J1089" s="56"/>
      <c r="K1089" s="57"/>
      <c r="U1089" s="199"/>
    </row>
    <row r="1090" spans="7:21" ht="18" customHeight="1">
      <c r="G1090" s="204" t="s">
        <v>2044</v>
      </c>
      <c r="H1090" s="55" t="s">
        <v>190</v>
      </c>
      <c r="I1090" s="209">
        <v>86109161</v>
      </c>
      <c r="J1090" s="56"/>
      <c r="K1090" s="57"/>
      <c r="U1090" s="199"/>
    </row>
    <row r="1091" spans="7:21" ht="18" customHeight="1">
      <c r="G1091" s="204" t="s">
        <v>2045</v>
      </c>
      <c r="H1091" s="55" t="s">
        <v>191</v>
      </c>
      <c r="I1091" s="209">
        <v>27519288</v>
      </c>
      <c r="J1091" s="56"/>
      <c r="K1091" s="57"/>
      <c r="U1091" s="199"/>
    </row>
    <row r="1092" spans="7:21" ht="18" customHeight="1">
      <c r="G1092" s="204" t="s">
        <v>2046</v>
      </c>
      <c r="H1092" s="55" t="s">
        <v>191</v>
      </c>
      <c r="I1092" s="209">
        <v>27519288</v>
      </c>
      <c r="J1092" s="56"/>
      <c r="K1092" s="57"/>
      <c r="U1092" s="199"/>
    </row>
    <row r="1093" spans="7:21" ht="18" customHeight="1">
      <c r="G1093" s="204" t="s">
        <v>2047</v>
      </c>
      <c r="H1093" s="55" t="s">
        <v>191</v>
      </c>
      <c r="I1093" s="209">
        <v>27519288</v>
      </c>
      <c r="J1093" s="56"/>
      <c r="K1093" s="57"/>
      <c r="U1093" s="199"/>
    </row>
    <row r="1094" spans="7:21" ht="18" customHeight="1">
      <c r="G1094" s="204" t="s">
        <v>2048</v>
      </c>
      <c r="H1094" s="55" t="s">
        <v>192</v>
      </c>
      <c r="I1094" s="209">
        <v>13069494</v>
      </c>
      <c r="J1094" s="56"/>
      <c r="K1094" s="57"/>
      <c r="U1094" s="199"/>
    </row>
    <row r="1095" spans="7:21" ht="18" customHeight="1">
      <c r="G1095" s="204" t="s">
        <v>2049</v>
      </c>
      <c r="H1095" s="55" t="s">
        <v>192</v>
      </c>
      <c r="I1095" s="209">
        <v>13069494</v>
      </c>
      <c r="J1095" s="56"/>
      <c r="K1095" s="57"/>
      <c r="U1095" s="199"/>
    </row>
    <row r="1096" spans="7:21" ht="18" customHeight="1">
      <c r="G1096" s="204" t="s">
        <v>2050</v>
      </c>
      <c r="H1096" s="55" t="s">
        <v>193</v>
      </c>
      <c r="I1096" s="209">
        <v>84845783</v>
      </c>
      <c r="J1096" s="56"/>
      <c r="K1096" s="57"/>
      <c r="U1096" s="199"/>
    </row>
    <row r="1097" spans="7:21" ht="18" customHeight="1">
      <c r="G1097" s="204" t="s">
        <v>2051</v>
      </c>
      <c r="H1097" s="55" t="s">
        <v>193</v>
      </c>
      <c r="I1097" s="209">
        <v>84845783</v>
      </c>
      <c r="J1097" s="56"/>
      <c r="K1097" s="57"/>
      <c r="U1097" s="199"/>
    </row>
    <row r="1098" spans="7:21" ht="18" customHeight="1">
      <c r="G1098" s="204" t="s">
        <v>2052</v>
      </c>
      <c r="H1098" s="55" t="s">
        <v>193</v>
      </c>
      <c r="I1098" s="209">
        <v>84845783</v>
      </c>
      <c r="J1098" s="57"/>
      <c r="K1098" s="57"/>
      <c r="U1098" s="199"/>
    </row>
    <row r="1099" spans="7:21" ht="18" customHeight="1">
      <c r="G1099" s="204" t="s">
        <v>2053</v>
      </c>
      <c r="H1099" s="55" t="s">
        <v>194</v>
      </c>
      <c r="I1099" s="209">
        <v>54111989</v>
      </c>
      <c r="J1099" s="56"/>
      <c r="K1099" s="57"/>
      <c r="U1099" s="199"/>
    </row>
    <row r="1100" spans="7:21" ht="18" customHeight="1">
      <c r="G1100" s="204" t="s">
        <v>2054</v>
      </c>
      <c r="H1100" s="55" t="s">
        <v>194</v>
      </c>
      <c r="I1100" s="209">
        <v>54111989</v>
      </c>
      <c r="J1100" s="56"/>
      <c r="K1100" s="57"/>
      <c r="U1100" s="199"/>
    </row>
    <row r="1101" spans="7:21" ht="18" customHeight="1">
      <c r="G1101" s="204" t="s">
        <v>2055</v>
      </c>
      <c r="H1101" s="55" t="s">
        <v>194</v>
      </c>
      <c r="I1101" s="209">
        <v>54111989</v>
      </c>
      <c r="J1101" s="57"/>
      <c r="K1101" s="57"/>
      <c r="U1101" s="199"/>
    </row>
    <row r="1102" spans="7:21" ht="18" customHeight="1">
      <c r="G1102" s="204" t="s">
        <v>2056</v>
      </c>
      <c r="H1102" s="55" t="s">
        <v>195</v>
      </c>
      <c r="I1102" s="209">
        <v>22191926</v>
      </c>
      <c r="J1102" s="57"/>
      <c r="K1102" s="57"/>
      <c r="U1102" s="199"/>
    </row>
    <row r="1103" spans="7:21" ht="18" customHeight="1">
      <c r="G1103" s="204" t="s">
        <v>2057</v>
      </c>
      <c r="H1103" s="55" t="s">
        <v>196</v>
      </c>
      <c r="I1103" s="209">
        <v>24268148</v>
      </c>
      <c r="J1103" s="56"/>
      <c r="K1103" s="57"/>
      <c r="U1103" s="199"/>
    </row>
    <row r="1104" spans="7:21" ht="18" customHeight="1">
      <c r="G1104" s="203" t="s">
        <v>2058</v>
      </c>
      <c r="H1104" s="57" t="s">
        <v>196</v>
      </c>
      <c r="I1104" s="42">
        <v>24268148</v>
      </c>
      <c r="J1104" s="56"/>
      <c r="K1104" s="57"/>
      <c r="U1104" s="199"/>
    </row>
    <row r="1105" spans="7:21" ht="18" customHeight="1">
      <c r="G1105" s="204" t="s">
        <v>2059</v>
      </c>
      <c r="H1105" s="55" t="s">
        <v>196</v>
      </c>
      <c r="I1105" s="211">
        <v>24268148</v>
      </c>
      <c r="J1105" s="56"/>
      <c r="K1105" s="57"/>
      <c r="U1105" s="199"/>
    </row>
    <row r="1106" spans="7:21" ht="18" customHeight="1">
      <c r="G1106" s="204" t="s">
        <v>2060</v>
      </c>
      <c r="H1106" s="55" t="s">
        <v>196</v>
      </c>
      <c r="I1106" s="211">
        <v>24268148</v>
      </c>
      <c r="J1106" s="56"/>
      <c r="K1106" s="57"/>
      <c r="U1106" s="199"/>
    </row>
    <row r="1107" spans="7:21" ht="18" customHeight="1">
      <c r="G1107" s="203" t="s">
        <v>2061</v>
      </c>
      <c r="H1107" s="57" t="s">
        <v>196</v>
      </c>
      <c r="I1107" s="42">
        <v>24268148</v>
      </c>
      <c r="J1107" s="56"/>
      <c r="K1107" s="57"/>
      <c r="U1107" s="199"/>
    </row>
    <row r="1108" spans="7:21" ht="18" customHeight="1">
      <c r="G1108" s="203" t="s">
        <v>2062</v>
      </c>
      <c r="H1108" s="57" t="s">
        <v>848</v>
      </c>
      <c r="I1108" s="42">
        <v>23297476</v>
      </c>
      <c r="J1108" s="56"/>
      <c r="K1108" s="57"/>
      <c r="U1108" s="199"/>
    </row>
    <row r="1109" spans="7:21" ht="18" customHeight="1">
      <c r="G1109" s="204" t="s">
        <v>2063</v>
      </c>
      <c r="H1109" s="55" t="s">
        <v>68</v>
      </c>
      <c r="I1109" s="211">
        <v>49995551</v>
      </c>
      <c r="J1109" s="56"/>
      <c r="K1109" s="57"/>
      <c r="U1109" s="199"/>
    </row>
    <row r="1110" spans="7:21" ht="18" customHeight="1">
      <c r="G1110" s="204" t="s">
        <v>2064</v>
      </c>
      <c r="H1110" s="55" t="s">
        <v>68</v>
      </c>
      <c r="I1110" s="211">
        <v>49995551</v>
      </c>
      <c r="J1110" s="56"/>
      <c r="K1110" s="57"/>
      <c r="U1110" s="199"/>
    </row>
    <row r="1111" spans="7:21" ht="18" customHeight="1">
      <c r="G1111" s="204" t="s">
        <v>2065</v>
      </c>
      <c r="H1111" s="55" t="s">
        <v>68</v>
      </c>
      <c r="I1111" s="211">
        <v>49995551</v>
      </c>
      <c r="J1111" s="56"/>
      <c r="K1111" s="57"/>
      <c r="U1111" s="199"/>
    </row>
    <row r="1112" spans="7:21" ht="18" customHeight="1">
      <c r="G1112" s="204" t="s">
        <v>2066</v>
      </c>
      <c r="H1112" s="55" t="s">
        <v>68</v>
      </c>
      <c r="I1112" s="211">
        <v>49995551</v>
      </c>
      <c r="J1112" s="56"/>
      <c r="K1112" s="57"/>
      <c r="U1112" s="199"/>
    </row>
    <row r="1113" spans="7:21" ht="18" customHeight="1">
      <c r="G1113" s="204" t="s">
        <v>2067</v>
      </c>
      <c r="H1113" s="55" t="s">
        <v>68</v>
      </c>
      <c r="I1113" s="211">
        <v>49995551</v>
      </c>
      <c r="J1113" s="56"/>
      <c r="K1113" s="57"/>
      <c r="U1113" s="199"/>
    </row>
    <row r="1114" spans="7:21" ht="18" customHeight="1">
      <c r="G1114" s="204" t="s">
        <v>2068</v>
      </c>
      <c r="H1114" s="55" t="s">
        <v>68</v>
      </c>
      <c r="I1114" s="209">
        <v>49995551</v>
      </c>
      <c r="J1114" s="56"/>
      <c r="K1114" s="57"/>
      <c r="U1114" s="199"/>
    </row>
    <row r="1115" spans="7:21" ht="18" customHeight="1">
      <c r="G1115" s="204" t="s">
        <v>2069</v>
      </c>
      <c r="H1115" s="55" t="s">
        <v>68</v>
      </c>
      <c r="I1115" s="209">
        <v>49995551</v>
      </c>
      <c r="J1115" s="56"/>
      <c r="K1115" s="57"/>
      <c r="U1115" s="199"/>
    </row>
    <row r="1116" spans="7:21" ht="18" customHeight="1">
      <c r="G1116" s="204" t="s">
        <v>2070</v>
      </c>
      <c r="H1116" s="55" t="s">
        <v>849</v>
      </c>
      <c r="I1116" s="209">
        <v>4345414</v>
      </c>
      <c r="J1116" s="56"/>
      <c r="K1116" s="57"/>
      <c r="U1116" s="199"/>
    </row>
    <row r="1117" spans="7:21" ht="18" customHeight="1">
      <c r="G1117" s="204" t="s">
        <v>2071</v>
      </c>
      <c r="H1117" s="55" t="s">
        <v>197</v>
      </c>
      <c r="I1117" s="216">
        <v>89307284</v>
      </c>
      <c r="J1117" s="56"/>
      <c r="K1117" s="57"/>
      <c r="U1117" s="199"/>
    </row>
    <row r="1118" spans="7:21" ht="18" customHeight="1">
      <c r="G1118" s="204" t="s">
        <v>2072</v>
      </c>
      <c r="H1118" s="55" t="s">
        <v>197</v>
      </c>
      <c r="I1118" s="209">
        <v>89307284</v>
      </c>
      <c r="J1118" s="56"/>
      <c r="K1118" s="57"/>
      <c r="U1118" s="199"/>
    </row>
    <row r="1119" spans="7:21" ht="18" customHeight="1">
      <c r="G1119" s="204" t="s">
        <v>2073</v>
      </c>
      <c r="H1119" s="55" t="s">
        <v>197</v>
      </c>
      <c r="I1119" s="209">
        <v>89307284</v>
      </c>
      <c r="J1119" s="56"/>
      <c r="K1119" s="57"/>
      <c r="U1119" s="199"/>
    </row>
    <row r="1120" spans="7:21" ht="18" customHeight="1">
      <c r="G1120" s="204" t="s">
        <v>2074</v>
      </c>
      <c r="H1120" s="55" t="s">
        <v>198</v>
      </c>
      <c r="I1120" s="209">
        <v>27836051</v>
      </c>
      <c r="J1120" s="56"/>
      <c r="K1120" s="57"/>
      <c r="U1120" s="199"/>
    </row>
    <row r="1121" spans="7:21" ht="18" customHeight="1">
      <c r="G1121" s="204" t="s">
        <v>2075</v>
      </c>
      <c r="H1121" s="55" t="s">
        <v>198</v>
      </c>
      <c r="I1121" s="211">
        <v>27836051</v>
      </c>
      <c r="J1121" s="56"/>
      <c r="K1121" s="57"/>
      <c r="U1121" s="199"/>
    </row>
    <row r="1122" spans="7:21" ht="18" customHeight="1">
      <c r="G1122" s="204" t="s">
        <v>2076</v>
      </c>
      <c r="H1122" s="55" t="s">
        <v>198</v>
      </c>
      <c r="I1122" s="211">
        <v>27836051</v>
      </c>
      <c r="J1122" s="56"/>
      <c r="K1122" s="57"/>
      <c r="U1122" s="199"/>
    </row>
    <row r="1123" spans="7:21" ht="18" customHeight="1">
      <c r="G1123" s="204" t="s">
        <v>2077</v>
      </c>
      <c r="H1123" s="55" t="s">
        <v>199</v>
      </c>
      <c r="I1123" s="209">
        <v>22690177</v>
      </c>
      <c r="J1123" s="56"/>
      <c r="K1123" s="57"/>
      <c r="U1123" s="199"/>
    </row>
    <row r="1124" spans="7:21" ht="18" customHeight="1">
      <c r="G1124" s="204" t="s">
        <v>2078</v>
      </c>
      <c r="H1124" s="55" t="s">
        <v>199</v>
      </c>
      <c r="I1124" s="209">
        <v>22690177</v>
      </c>
      <c r="J1124" s="56"/>
      <c r="K1124" s="57"/>
      <c r="U1124" s="199"/>
    </row>
    <row r="1125" spans="7:21" ht="18" customHeight="1">
      <c r="G1125" s="204" t="s">
        <v>2079</v>
      </c>
      <c r="H1125" s="55" t="s">
        <v>199</v>
      </c>
      <c r="I1125" s="209">
        <v>22690177</v>
      </c>
      <c r="J1125" s="57"/>
      <c r="K1125" s="57"/>
      <c r="U1125" s="199"/>
    </row>
    <row r="1126" spans="7:21" ht="18" customHeight="1">
      <c r="G1126" s="204" t="s">
        <v>2080</v>
      </c>
      <c r="H1126" s="55" t="s">
        <v>199</v>
      </c>
      <c r="I1126" s="209">
        <v>22690177</v>
      </c>
      <c r="J1126" s="57"/>
      <c r="K1126" s="57"/>
      <c r="U1126" s="199"/>
    </row>
    <row r="1127" spans="7:21" ht="18" customHeight="1">
      <c r="G1127" s="204" t="s">
        <v>2081</v>
      </c>
      <c r="H1127" s="55" t="s">
        <v>199</v>
      </c>
      <c r="I1127" s="209">
        <v>22690177</v>
      </c>
      <c r="J1127" s="57"/>
      <c r="K1127" s="57"/>
      <c r="U1127" s="199"/>
    </row>
    <row r="1128" spans="7:21" ht="18" customHeight="1">
      <c r="G1128" s="204" t="s">
        <v>2082</v>
      </c>
      <c r="H1128" s="55" t="s">
        <v>199</v>
      </c>
      <c r="I1128" s="209">
        <v>22690177</v>
      </c>
      <c r="J1128" s="57"/>
      <c r="K1128" s="57"/>
      <c r="U1128" s="199"/>
    </row>
    <row r="1129" spans="7:21" ht="18" customHeight="1">
      <c r="G1129" s="217" t="s">
        <v>3170</v>
      </c>
      <c r="H1129" s="218" t="s">
        <v>199</v>
      </c>
      <c r="I1129" s="228">
        <v>22690177</v>
      </c>
      <c r="J1129" s="57"/>
      <c r="K1129" s="57"/>
      <c r="U1129" s="199"/>
    </row>
    <row r="1130" spans="7:21" ht="18" customHeight="1">
      <c r="G1130" s="204" t="s">
        <v>2083</v>
      </c>
      <c r="H1130" s="55" t="s">
        <v>200</v>
      </c>
      <c r="I1130" s="209">
        <v>80575317</v>
      </c>
      <c r="J1130" s="57"/>
      <c r="K1130" s="57"/>
      <c r="U1130" s="199"/>
    </row>
    <row r="1131" spans="7:21" ht="18" customHeight="1">
      <c r="G1131" s="204" t="s">
        <v>2084</v>
      </c>
      <c r="H1131" s="55" t="s">
        <v>200</v>
      </c>
      <c r="I1131" s="209">
        <v>80575317</v>
      </c>
      <c r="J1131" s="56"/>
      <c r="K1131" s="57"/>
      <c r="U1131" s="199"/>
    </row>
    <row r="1132" spans="7:21" ht="18" customHeight="1">
      <c r="G1132" s="203" t="s">
        <v>2085</v>
      </c>
      <c r="H1132" s="210" t="s">
        <v>200</v>
      </c>
      <c r="I1132" s="42">
        <v>80575317</v>
      </c>
      <c r="J1132" s="56"/>
      <c r="K1132" s="57"/>
      <c r="U1132" s="199"/>
    </row>
    <row r="1133" spans="7:21" ht="18" customHeight="1">
      <c r="G1133" s="203" t="s">
        <v>2086</v>
      </c>
      <c r="H1133" s="210" t="s">
        <v>200</v>
      </c>
      <c r="I1133" s="42">
        <v>80575317</v>
      </c>
      <c r="J1133" s="56"/>
      <c r="K1133" s="57"/>
      <c r="U1133" s="199"/>
    </row>
    <row r="1134" spans="7:21" ht="18" customHeight="1">
      <c r="G1134" s="203" t="s">
        <v>2087</v>
      </c>
      <c r="H1134" s="210" t="s">
        <v>200</v>
      </c>
      <c r="I1134" s="42">
        <v>80575317</v>
      </c>
      <c r="J1134" s="56"/>
      <c r="K1134" s="57"/>
      <c r="U1134" s="199"/>
    </row>
    <row r="1135" spans="7:21" ht="18" customHeight="1">
      <c r="G1135" s="203" t="s">
        <v>2088</v>
      </c>
      <c r="H1135" s="210" t="s">
        <v>200</v>
      </c>
      <c r="I1135" s="42">
        <v>80575317</v>
      </c>
      <c r="J1135" s="56"/>
      <c r="K1135" s="57"/>
      <c r="U1135" s="199"/>
    </row>
    <row r="1136" spans="7:21" ht="18" customHeight="1">
      <c r="G1136" s="203" t="s">
        <v>2089</v>
      </c>
      <c r="H1136" s="210" t="s">
        <v>200</v>
      </c>
      <c r="I1136" s="42">
        <v>80575317</v>
      </c>
      <c r="J1136" s="56"/>
      <c r="K1136" s="57"/>
      <c r="U1136" s="199"/>
    </row>
    <row r="1137" spans="7:21" ht="18" customHeight="1">
      <c r="G1137" s="204" t="s">
        <v>2090</v>
      </c>
      <c r="H1137" s="55" t="s">
        <v>200</v>
      </c>
      <c r="I1137" s="209">
        <v>80575317</v>
      </c>
      <c r="J1137" s="222"/>
      <c r="K1137" s="57"/>
      <c r="U1137" s="199"/>
    </row>
    <row r="1138" spans="7:21" ht="18" customHeight="1">
      <c r="G1138" s="204" t="s">
        <v>2091</v>
      </c>
      <c r="H1138" s="55" t="s">
        <v>201</v>
      </c>
      <c r="I1138" s="209">
        <v>28754253</v>
      </c>
      <c r="J1138" s="57"/>
      <c r="K1138" s="57"/>
      <c r="U1138" s="199"/>
    </row>
    <row r="1139" spans="7:21" ht="18" customHeight="1">
      <c r="G1139" s="204" t="s">
        <v>2092</v>
      </c>
      <c r="H1139" s="55" t="s">
        <v>201</v>
      </c>
      <c r="I1139" s="209">
        <v>28754253</v>
      </c>
      <c r="J1139" s="56"/>
      <c r="K1139" s="57"/>
      <c r="U1139" s="199"/>
    </row>
    <row r="1140" spans="7:21" ht="18" customHeight="1">
      <c r="G1140" s="204" t="s">
        <v>2093</v>
      </c>
      <c r="H1140" s="55" t="s">
        <v>202</v>
      </c>
      <c r="I1140" s="209">
        <v>80466583</v>
      </c>
      <c r="J1140" s="56"/>
      <c r="K1140" s="57"/>
      <c r="U1140" s="199"/>
    </row>
    <row r="1141" spans="7:21" ht="18" customHeight="1">
      <c r="G1141" s="204" t="s">
        <v>2094</v>
      </c>
      <c r="H1141" s="55" t="s">
        <v>203</v>
      </c>
      <c r="I1141" s="209">
        <v>84541183</v>
      </c>
      <c r="J1141" s="57"/>
      <c r="K1141" s="57"/>
      <c r="U1141" s="199"/>
    </row>
    <row r="1142" spans="7:21" ht="18" customHeight="1">
      <c r="G1142" s="204" t="s">
        <v>2095</v>
      </c>
      <c r="H1142" s="55" t="s">
        <v>203</v>
      </c>
      <c r="I1142" s="209">
        <v>84541183</v>
      </c>
      <c r="J1142" s="56"/>
      <c r="K1142" s="57"/>
      <c r="U1142" s="199"/>
    </row>
    <row r="1143" spans="7:21" ht="18" customHeight="1">
      <c r="G1143" s="204" t="s">
        <v>2096</v>
      </c>
      <c r="H1143" s="55" t="s">
        <v>203</v>
      </c>
      <c r="I1143" s="209">
        <v>84541183</v>
      </c>
      <c r="J1143" s="56"/>
      <c r="K1143" s="57"/>
      <c r="U1143" s="199"/>
    </row>
    <row r="1144" spans="7:21" ht="18" customHeight="1">
      <c r="G1144" s="203" t="s">
        <v>2097</v>
      </c>
      <c r="H1144" s="57" t="s">
        <v>203</v>
      </c>
      <c r="I1144" s="42">
        <v>84541183</v>
      </c>
      <c r="J1144" s="56"/>
      <c r="K1144" s="57"/>
      <c r="U1144" s="199"/>
    </row>
    <row r="1145" spans="7:21" ht="18" customHeight="1">
      <c r="G1145" s="204" t="s">
        <v>2098</v>
      </c>
      <c r="H1145" s="55" t="s">
        <v>203</v>
      </c>
      <c r="I1145" s="209">
        <v>84541183</v>
      </c>
      <c r="J1145" s="56"/>
      <c r="K1145" s="57"/>
      <c r="U1145" s="199"/>
    </row>
    <row r="1146" spans="7:21" ht="18" customHeight="1">
      <c r="G1146" s="204" t="s">
        <v>2099</v>
      </c>
      <c r="H1146" s="55" t="s">
        <v>203</v>
      </c>
      <c r="I1146" s="209">
        <v>84541183</v>
      </c>
      <c r="J1146" s="56"/>
      <c r="K1146" s="57"/>
      <c r="U1146" s="199"/>
    </row>
    <row r="1147" spans="7:21" ht="18" customHeight="1">
      <c r="G1147" s="203" t="s">
        <v>2100</v>
      </c>
      <c r="H1147" s="212" t="s">
        <v>203</v>
      </c>
      <c r="I1147" s="42">
        <v>84541183</v>
      </c>
      <c r="J1147" s="57"/>
      <c r="K1147" s="57"/>
      <c r="U1147" s="199"/>
    </row>
    <row r="1148" spans="7:21" ht="18" customHeight="1">
      <c r="G1148" s="204" t="s">
        <v>2101</v>
      </c>
      <c r="H1148" s="212" t="s">
        <v>203</v>
      </c>
      <c r="I1148" s="209">
        <v>84541183</v>
      </c>
      <c r="J1148" s="56"/>
      <c r="K1148" s="57"/>
      <c r="U1148" s="199"/>
    </row>
    <row r="1149" spans="7:21" ht="18" customHeight="1">
      <c r="G1149" s="204" t="s">
        <v>2102</v>
      </c>
      <c r="H1149" s="55" t="s">
        <v>203</v>
      </c>
      <c r="I1149" s="209">
        <v>84541183</v>
      </c>
      <c r="J1149" s="56"/>
      <c r="K1149" s="57"/>
      <c r="U1149" s="199"/>
    </row>
    <row r="1150" spans="7:21" ht="18" customHeight="1">
      <c r="G1150" s="204" t="s">
        <v>2103</v>
      </c>
      <c r="H1150" s="55" t="s">
        <v>19</v>
      </c>
      <c r="I1150" s="209">
        <v>23967475</v>
      </c>
      <c r="J1150" s="57"/>
      <c r="K1150" s="57"/>
      <c r="U1150" s="199"/>
    </row>
    <row r="1151" spans="7:21" ht="18" customHeight="1">
      <c r="G1151" s="204" t="s">
        <v>2104</v>
      </c>
      <c r="H1151" s="55" t="s">
        <v>19</v>
      </c>
      <c r="I1151" s="209">
        <v>23967475</v>
      </c>
      <c r="J1151" s="57"/>
      <c r="K1151" s="57"/>
      <c r="T1151" s="199"/>
      <c r="U1151" s="199"/>
    </row>
    <row r="1152" spans="7:21" ht="18" customHeight="1">
      <c r="G1152" s="204" t="s">
        <v>2105</v>
      </c>
      <c r="H1152" s="55" t="s">
        <v>19</v>
      </c>
      <c r="I1152" s="209">
        <v>23967475</v>
      </c>
      <c r="J1152" s="56"/>
      <c r="K1152" s="57"/>
      <c r="T1152" s="199"/>
      <c r="U1152" s="199"/>
    </row>
    <row r="1153" spans="7:21" ht="18" customHeight="1">
      <c r="G1153" s="203" t="s">
        <v>2106</v>
      </c>
      <c r="H1153" s="57" t="s">
        <v>19</v>
      </c>
      <c r="I1153" s="42">
        <v>23967475</v>
      </c>
      <c r="J1153" s="56"/>
      <c r="K1153" s="57"/>
      <c r="T1153" s="199"/>
      <c r="U1153" s="199"/>
    </row>
    <row r="1154" spans="7:21" ht="18" customHeight="1">
      <c r="G1154" s="204" t="s">
        <v>2107</v>
      </c>
      <c r="H1154" s="55" t="s">
        <v>19</v>
      </c>
      <c r="I1154" s="209">
        <v>23967475</v>
      </c>
      <c r="J1154" s="57"/>
      <c r="K1154" s="57"/>
      <c r="U1154" s="199"/>
    </row>
    <row r="1155" spans="7:21" ht="18" customHeight="1">
      <c r="G1155" s="204" t="s">
        <v>2108</v>
      </c>
      <c r="H1155" s="55" t="s">
        <v>19</v>
      </c>
      <c r="I1155" s="209">
        <v>23967475</v>
      </c>
      <c r="J1155" s="57"/>
      <c r="K1155" s="57"/>
      <c r="U1155" s="199"/>
    </row>
    <row r="1156" spans="7:21" ht="18" customHeight="1">
      <c r="G1156" s="203" t="s">
        <v>2109</v>
      </c>
      <c r="H1156" s="57" t="s">
        <v>19</v>
      </c>
      <c r="I1156" s="42">
        <v>23967475</v>
      </c>
      <c r="J1156" s="57"/>
      <c r="K1156" s="57"/>
      <c r="U1156" s="199"/>
    </row>
    <row r="1157" spans="7:21" ht="18" customHeight="1">
      <c r="G1157" s="203" t="s">
        <v>2110</v>
      </c>
      <c r="H1157" s="57" t="s">
        <v>985</v>
      </c>
      <c r="I1157" s="42">
        <v>68344805</v>
      </c>
      <c r="J1157" s="56"/>
      <c r="K1157" s="57"/>
      <c r="U1157" s="199"/>
    </row>
    <row r="1158" spans="7:21" ht="18" customHeight="1">
      <c r="G1158" s="204" t="s">
        <v>2111</v>
      </c>
      <c r="H1158" s="55" t="s">
        <v>986</v>
      </c>
      <c r="I1158" s="209">
        <v>74984722</v>
      </c>
      <c r="J1158" s="56"/>
      <c r="K1158" s="57"/>
      <c r="U1158" s="199"/>
    </row>
    <row r="1159" spans="7:21" ht="18" customHeight="1">
      <c r="G1159" s="204" t="s">
        <v>2112</v>
      </c>
      <c r="H1159" s="55" t="s">
        <v>987</v>
      </c>
      <c r="I1159" s="209">
        <v>7827239</v>
      </c>
      <c r="J1159" s="56"/>
      <c r="K1159" s="57"/>
      <c r="U1159" s="199"/>
    </row>
    <row r="1160" spans="7:21" ht="18" customHeight="1">
      <c r="G1160" s="203" t="s">
        <v>2113</v>
      </c>
      <c r="H1160" s="57" t="s">
        <v>988</v>
      </c>
      <c r="I1160" s="42">
        <v>35195190</v>
      </c>
      <c r="J1160" s="56"/>
      <c r="K1160" s="57"/>
      <c r="U1160" s="199"/>
    </row>
    <row r="1161" spans="7:21" ht="18" customHeight="1">
      <c r="G1161" s="203" t="s">
        <v>2114</v>
      </c>
      <c r="H1161" s="57" t="s">
        <v>989</v>
      </c>
      <c r="I1161" s="42">
        <v>33685518</v>
      </c>
      <c r="J1161" s="56"/>
      <c r="K1161" s="57"/>
      <c r="U1161" s="199"/>
    </row>
    <row r="1162" spans="7:21" ht="18" customHeight="1">
      <c r="G1162" s="203" t="s">
        <v>2115</v>
      </c>
      <c r="H1162" s="57" t="s">
        <v>990</v>
      </c>
      <c r="I1162" s="42">
        <v>15176701</v>
      </c>
      <c r="J1162" s="56"/>
      <c r="K1162" s="57"/>
      <c r="U1162" s="199"/>
    </row>
    <row r="1163" spans="7:21" ht="18" customHeight="1">
      <c r="G1163" s="204" t="s">
        <v>2116</v>
      </c>
      <c r="H1163" s="55" t="s">
        <v>991</v>
      </c>
      <c r="I1163" s="209">
        <v>20573217</v>
      </c>
      <c r="J1163" s="56"/>
      <c r="K1163" s="57"/>
      <c r="U1163" s="199"/>
    </row>
    <row r="1164" spans="7:21" ht="18" customHeight="1">
      <c r="G1164" s="204" t="s">
        <v>2117</v>
      </c>
      <c r="H1164" s="55" t="s">
        <v>992</v>
      </c>
      <c r="I1164" s="209">
        <v>81813127</v>
      </c>
      <c r="J1164" s="56"/>
      <c r="K1164" s="57"/>
      <c r="U1164" s="199"/>
    </row>
    <row r="1165" spans="7:21" ht="18" customHeight="1">
      <c r="G1165" s="204" t="s">
        <v>2118</v>
      </c>
      <c r="H1165" s="55" t="s">
        <v>3081</v>
      </c>
      <c r="I1165" s="209">
        <v>43638310</v>
      </c>
      <c r="J1165" s="56"/>
      <c r="K1165" s="57"/>
      <c r="U1165" s="199"/>
    </row>
    <row r="1166" spans="7:21" ht="18" customHeight="1">
      <c r="G1166" s="204" t="s">
        <v>2119</v>
      </c>
      <c r="H1166" s="55" t="s">
        <v>993</v>
      </c>
      <c r="I1166" s="209">
        <v>43670768</v>
      </c>
      <c r="J1166" s="56"/>
      <c r="K1166" s="57"/>
      <c r="U1166" s="199"/>
    </row>
    <row r="1167" spans="7:21" ht="18" customHeight="1">
      <c r="G1167" s="204" t="s">
        <v>2120</v>
      </c>
      <c r="H1167" s="55" t="s">
        <v>3082</v>
      </c>
      <c r="I1167" s="209">
        <v>51313238</v>
      </c>
      <c r="J1167" s="56"/>
      <c r="K1167" s="57"/>
      <c r="U1167" s="199"/>
    </row>
    <row r="1168" spans="7:21" ht="18" customHeight="1">
      <c r="G1168" s="204" t="s">
        <v>2121</v>
      </c>
      <c r="H1168" s="55" t="s">
        <v>3083</v>
      </c>
      <c r="I1168" s="209">
        <v>52241368</v>
      </c>
      <c r="J1168" s="57"/>
      <c r="K1168" s="57"/>
      <c r="U1168" s="199"/>
    </row>
    <row r="1169" spans="7:21" ht="18" customHeight="1">
      <c r="G1169" s="204" t="s">
        <v>2122</v>
      </c>
      <c r="H1169" s="55" t="s">
        <v>3084</v>
      </c>
      <c r="I1169" s="209">
        <v>59034998</v>
      </c>
      <c r="J1169" s="56"/>
      <c r="K1169" s="57"/>
      <c r="U1169" s="199"/>
    </row>
    <row r="1170" spans="7:21" ht="18" customHeight="1">
      <c r="G1170" s="204" t="s">
        <v>2123</v>
      </c>
      <c r="H1170" s="55" t="s">
        <v>3085</v>
      </c>
      <c r="I1170" s="209">
        <v>65283044</v>
      </c>
      <c r="J1170" s="56"/>
      <c r="K1170" s="57"/>
      <c r="U1170" s="199"/>
    </row>
    <row r="1171" spans="7:21" ht="18" customHeight="1">
      <c r="G1171" s="204" t="s">
        <v>2124</v>
      </c>
      <c r="H1171" s="55" t="s">
        <v>204</v>
      </c>
      <c r="I1171" s="209">
        <v>53611233</v>
      </c>
      <c r="J1171" s="56"/>
      <c r="K1171" s="57"/>
      <c r="U1171" s="199"/>
    </row>
    <row r="1172" spans="7:21" ht="18" customHeight="1">
      <c r="G1172" s="204" t="s">
        <v>2125</v>
      </c>
      <c r="H1172" s="55" t="s">
        <v>627</v>
      </c>
      <c r="I1172" s="211">
        <v>28734291</v>
      </c>
      <c r="J1172" s="56"/>
      <c r="K1172" s="57"/>
      <c r="U1172" s="199"/>
    </row>
    <row r="1173" spans="7:21" ht="18" customHeight="1">
      <c r="G1173" s="204" t="s">
        <v>2126</v>
      </c>
      <c r="H1173" s="55" t="s">
        <v>20</v>
      </c>
      <c r="I1173" s="209">
        <v>16867696</v>
      </c>
      <c r="J1173" s="56"/>
      <c r="K1173" s="57"/>
      <c r="U1173" s="199"/>
    </row>
    <row r="1174" spans="7:21" ht="18" customHeight="1">
      <c r="G1174" s="203" t="s">
        <v>2127</v>
      </c>
      <c r="H1174" s="57" t="s">
        <v>20</v>
      </c>
      <c r="I1174" s="42">
        <v>16867696</v>
      </c>
      <c r="J1174" s="56"/>
      <c r="K1174" s="57"/>
      <c r="U1174" s="199"/>
    </row>
    <row r="1175" spans="7:21" ht="18" customHeight="1">
      <c r="G1175" s="204" t="s">
        <v>2128</v>
      </c>
      <c r="H1175" s="55" t="s">
        <v>20</v>
      </c>
      <c r="I1175" s="209">
        <v>16867696</v>
      </c>
      <c r="J1175" s="56"/>
      <c r="K1175" s="57"/>
      <c r="U1175" s="199"/>
    </row>
    <row r="1176" spans="7:21" ht="18" customHeight="1">
      <c r="G1176" s="204" t="s">
        <v>2129</v>
      </c>
      <c r="H1176" s="55" t="s">
        <v>20</v>
      </c>
      <c r="I1176" s="209">
        <v>16867696</v>
      </c>
      <c r="J1176" s="56"/>
      <c r="K1176" s="57"/>
      <c r="U1176" s="199"/>
    </row>
    <row r="1177" spans="7:21" ht="18" customHeight="1">
      <c r="G1177" s="204" t="s">
        <v>2130</v>
      </c>
      <c r="H1177" s="55" t="s">
        <v>20</v>
      </c>
      <c r="I1177" s="209">
        <v>16867696</v>
      </c>
      <c r="J1177" s="56"/>
      <c r="K1177" s="57"/>
      <c r="U1177" s="199"/>
    </row>
    <row r="1178" spans="7:21" ht="18" customHeight="1">
      <c r="G1178" s="204" t="s">
        <v>2131</v>
      </c>
      <c r="H1178" s="55" t="s">
        <v>20</v>
      </c>
      <c r="I1178" s="209">
        <v>16867696</v>
      </c>
      <c r="J1178" s="56"/>
      <c r="K1178" s="57"/>
      <c r="U1178" s="199"/>
    </row>
    <row r="1179" spans="7:21" ht="18" customHeight="1">
      <c r="G1179" s="204" t="s">
        <v>2132</v>
      </c>
      <c r="H1179" s="55" t="s">
        <v>205</v>
      </c>
      <c r="I1179" s="211">
        <v>80726309</v>
      </c>
      <c r="J1179" s="56"/>
      <c r="K1179" s="57"/>
      <c r="U1179" s="199"/>
    </row>
    <row r="1180" spans="7:21" ht="18" customHeight="1">
      <c r="G1180" s="204" t="s">
        <v>2133</v>
      </c>
      <c r="H1180" s="55" t="s">
        <v>21</v>
      </c>
      <c r="I1180" s="209">
        <v>59076265</v>
      </c>
      <c r="J1180" s="56"/>
      <c r="K1180" s="57"/>
      <c r="U1180" s="199"/>
    </row>
    <row r="1181" spans="7:21" ht="18" customHeight="1">
      <c r="G1181" s="204" t="s">
        <v>2134</v>
      </c>
      <c r="H1181" s="55" t="s">
        <v>21</v>
      </c>
      <c r="I1181" s="211">
        <v>59076265</v>
      </c>
      <c r="J1181" s="56"/>
      <c r="K1181" s="57"/>
      <c r="U1181" s="199"/>
    </row>
    <row r="1182" spans="7:21" ht="18" customHeight="1">
      <c r="G1182" s="204" t="s">
        <v>2135</v>
      </c>
      <c r="H1182" s="55" t="s">
        <v>21</v>
      </c>
      <c r="I1182" s="211">
        <v>59076265</v>
      </c>
      <c r="J1182" s="56"/>
      <c r="K1182" s="57"/>
      <c r="U1182" s="199"/>
    </row>
    <row r="1183" spans="7:21" ht="18" customHeight="1">
      <c r="G1183" s="204" t="s">
        <v>2136</v>
      </c>
      <c r="H1183" s="55" t="s">
        <v>21</v>
      </c>
      <c r="I1183" s="211">
        <v>59076265</v>
      </c>
      <c r="J1183" s="56"/>
      <c r="K1183" s="57"/>
      <c r="U1183" s="199"/>
    </row>
    <row r="1184" spans="7:21" ht="18" customHeight="1">
      <c r="G1184" s="204" t="s">
        <v>2137</v>
      </c>
      <c r="H1184" s="55" t="s">
        <v>21</v>
      </c>
      <c r="I1184" s="211">
        <v>59076265</v>
      </c>
      <c r="J1184" s="56"/>
      <c r="K1184" s="57"/>
      <c r="U1184" s="199"/>
    </row>
    <row r="1185" spans="7:21" ht="18" customHeight="1">
      <c r="G1185" s="204" t="s">
        <v>2138</v>
      </c>
      <c r="H1185" s="55" t="s">
        <v>21</v>
      </c>
      <c r="I1185" s="211">
        <v>59076265</v>
      </c>
      <c r="J1185" s="56"/>
      <c r="K1185" s="57"/>
      <c r="U1185" s="199"/>
    </row>
    <row r="1186" spans="7:21" ht="18" customHeight="1">
      <c r="G1186" s="204" t="s">
        <v>2139</v>
      </c>
      <c r="H1186" s="55" t="s">
        <v>21</v>
      </c>
      <c r="I1186" s="209">
        <v>59076265</v>
      </c>
      <c r="J1186" s="56"/>
      <c r="K1186" s="57"/>
      <c r="U1186" s="199"/>
    </row>
    <row r="1187" spans="7:21" ht="18" customHeight="1">
      <c r="G1187" s="204" t="s">
        <v>2140</v>
      </c>
      <c r="H1187" s="55" t="s">
        <v>22</v>
      </c>
      <c r="I1187" s="209">
        <v>68455219</v>
      </c>
      <c r="J1187" s="56"/>
      <c r="K1187" s="57"/>
      <c r="U1187" s="199"/>
    </row>
    <row r="1188" spans="7:21" ht="18" customHeight="1">
      <c r="G1188" s="204" t="s">
        <v>2141</v>
      </c>
      <c r="H1188" s="55" t="s">
        <v>22</v>
      </c>
      <c r="I1188" s="209">
        <v>68455219</v>
      </c>
      <c r="J1188" s="56"/>
      <c r="K1188" s="57"/>
      <c r="U1188" s="199"/>
    </row>
    <row r="1189" spans="7:21" ht="18" customHeight="1">
      <c r="G1189" s="204" t="s">
        <v>2142</v>
      </c>
      <c r="H1189" s="55" t="s">
        <v>22</v>
      </c>
      <c r="I1189" s="209">
        <v>68455219</v>
      </c>
      <c r="J1189" s="56"/>
      <c r="K1189" s="57"/>
      <c r="U1189" s="199"/>
    </row>
    <row r="1190" spans="7:21" ht="18" customHeight="1">
      <c r="G1190" s="204" t="s">
        <v>2143</v>
      </c>
      <c r="H1190" s="55" t="s">
        <v>22</v>
      </c>
      <c r="I1190" s="209">
        <v>68455219</v>
      </c>
      <c r="J1190" s="56"/>
      <c r="K1190" s="57"/>
      <c r="U1190" s="199"/>
    </row>
    <row r="1191" spans="7:21" ht="18" customHeight="1">
      <c r="G1191" s="204" t="s">
        <v>2144</v>
      </c>
      <c r="H1191" s="55" t="s">
        <v>22</v>
      </c>
      <c r="I1191" s="209">
        <v>68455219</v>
      </c>
      <c r="J1191" s="56"/>
      <c r="K1191" s="57"/>
      <c r="U1191" s="199"/>
    </row>
    <row r="1192" spans="7:21" ht="18" customHeight="1">
      <c r="G1192" s="204" t="s">
        <v>2145</v>
      </c>
      <c r="H1192" s="55" t="s">
        <v>22</v>
      </c>
      <c r="I1192" s="209">
        <v>68455219</v>
      </c>
      <c r="J1192" s="56"/>
      <c r="K1192" s="57"/>
      <c r="U1192" s="199"/>
    </row>
    <row r="1193" spans="7:21" ht="18" customHeight="1">
      <c r="G1193" s="204" t="s">
        <v>2146</v>
      </c>
      <c r="H1193" s="55" t="s">
        <v>206</v>
      </c>
      <c r="I1193" s="209">
        <v>27677048</v>
      </c>
      <c r="J1193" s="56"/>
      <c r="K1193" s="57"/>
      <c r="U1193" s="199"/>
    </row>
    <row r="1194" spans="7:21" ht="18" customHeight="1">
      <c r="G1194" s="204" t="s">
        <v>2147</v>
      </c>
      <c r="H1194" s="55" t="s">
        <v>206</v>
      </c>
      <c r="I1194" s="209">
        <v>27677048</v>
      </c>
      <c r="J1194" s="56"/>
      <c r="K1194" s="57"/>
      <c r="U1194" s="199"/>
    </row>
    <row r="1195" spans="7:21" ht="18" customHeight="1">
      <c r="G1195" s="204" t="s">
        <v>2148</v>
      </c>
      <c r="H1195" s="55" t="s">
        <v>206</v>
      </c>
      <c r="I1195" s="209">
        <v>27677048</v>
      </c>
      <c r="J1195" s="56"/>
      <c r="K1195" s="57"/>
      <c r="U1195" s="199"/>
    </row>
    <row r="1196" spans="7:21" ht="18" customHeight="1">
      <c r="G1196" s="204" t="s">
        <v>2149</v>
      </c>
      <c r="H1196" s="55" t="s">
        <v>23</v>
      </c>
      <c r="I1196" s="209">
        <v>23649275</v>
      </c>
      <c r="J1196" s="56"/>
      <c r="K1196" s="57"/>
      <c r="U1196" s="199"/>
    </row>
    <row r="1197" spans="7:21" ht="18" customHeight="1">
      <c r="G1197" s="204" t="s">
        <v>2150</v>
      </c>
      <c r="H1197" s="55" t="s">
        <v>23</v>
      </c>
      <c r="I1197" s="209">
        <v>23649275</v>
      </c>
      <c r="J1197" s="56"/>
      <c r="K1197" s="57"/>
      <c r="U1197" s="199"/>
    </row>
    <row r="1198" spans="7:21" ht="18" customHeight="1">
      <c r="G1198" s="204" t="s">
        <v>2151</v>
      </c>
      <c r="H1198" s="55" t="s">
        <v>23</v>
      </c>
      <c r="I1198" s="209">
        <v>23649275</v>
      </c>
      <c r="J1198" s="56"/>
      <c r="K1198" s="57"/>
      <c r="U1198" s="199"/>
    </row>
    <row r="1199" spans="7:21" ht="18" customHeight="1">
      <c r="G1199" s="204" t="s">
        <v>2152</v>
      </c>
      <c r="H1199" s="55" t="s">
        <v>23</v>
      </c>
      <c r="I1199" s="209">
        <v>23649275</v>
      </c>
      <c r="J1199" s="56"/>
      <c r="K1199" s="57"/>
      <c r="U1199" s="199"/>
    </row>
    <row r="1200" spans="7:21" ht="18" customHeight="1">
      <c r="G1200" s="204" t="s">
        <v>2153</v>
      </c>
      <c r="H1200" s="55" t="s">
        <v>23</v>
      </c>
      <c r="I1200" s="209">
        <v>23649275</v>
      </c>
      <c r="J1200" s="56"/>
      <c r="K1200" s="57"/>
      <c r="U1200" s="199"/>
    </row>
    <row r="1201" spans="7:21" ht="18" customHeight="1">
      <c r="G1201" s="204" t="s">
        <v>2154</v>
      </c>
      <c r="H1201" s="55" t="s">
        <v>23</v>
      </c>
      <c r="I1201" s="209">
        <v>23649275</v>
      </c>
      <c r="J1201" s="56"/>
      <c r="K1201" s="57"/>
      <c r="U1201" s="199"/>
    </row>
    <row r="1202" spans="7:21" ht="18" customHeight="1">
      <c r="G1202" s="204" t="s">
        <v>2155</v>
      </c>
      <c r="H1202" s="55" t="s">
        <v>23</v>
      </c>
      <c r="I1202" s="209">
        <v>23649275</v>
      </c>
      <c r="J1202" s="56"/>
      <c r="K1202" s="57"/>
      <c r="U1202" s="199"/>
    </row>
    <row r="1203" spans="7:21" ht="18" customHeight="1">
      <c r="G1203" s="204" t="s">
        <v>2156</v>
      </c>
      <c r="H1203" s="55" t="s">
        <v>207</v>
      </c>
      <c r="I1203" s="209">
        <v>86503902</v>
      </c>
      <c r="J1203" s="56"/>
      <c r="K1203" s="57"/>
      <c r="U1203" s="199"/>
    </row>
    <row r="1204" spans="7:21" ht="18" customHeight="1">
      <c r="G1204" s="204" t="s">
        <v>2157</v>
      </c>
      <c r="H1204" s="55" t="s">
        <v>207</v>
      </c>
      <c r="I1204" s="209">
        <v>86503902</v>
      </c>
      <c r="J1204" s="56"/>
      <c r="K1204" s="57"/>
      <c r="U1204" s="199"/>
    </row>
    <row r="1205" spans="7:21" ht="18" customHeight="1">
      <c r="G1205" s="204" t="s">
        <v>2158</v>
      </c>
      <c r="H1205" s="55" t="s">
        <v>208</v>
      </c>
      <c r="I1205" s="209">
        <v>53450460</v>
      </c>
      <c r="J1205" s="56"/>
      <c r="K1205" s="57"/>
      <c r="U1205" s="199"/>
    </row>
    <row r="1206" spans="7:21" ht="18" customHeight="1">
      <c r="G1206" s="204" t="s">
        <v>2159</v>
      </c>
      <c r="H1206" s="55" t="s">
        <v>209</v>
      </c>
      <c r="I1206" s="209">
        <v>16508714</v>
      </c>
      <c r="J1206" s="56"/>
      <c r="K1206" s="57"/>
      <c r="U1206" s="199"/>
    </row>
    <row r="1207" spans="7:21" ht="18" customHeight="1">
      <c r="G1207" s="204" t="s">
        <v>2160</v>
      </c>
      <c r="H1207" s="55" t="s">
        <v>210</v>
      </c>
      <c r="I1207" s="209">
        <v>86436257</v>
      </c>
      <c r="J1207" s="56"/>
      <c r="K1207" s="57"/>
      <c r="U1207" s="199"/>
    </row>
    <row r="1208" spans="7:21" ht="18" customHeight="1">
      <c r="G1208" s="204" t="s">
        <v>2161</v>
      </c>
      <c r="H1208" s="55" t="s">
        <v>210</v>
      </c>
      <c r="I1208" s="209">
        <v>86436257</v>
      </c>
      <c r="J1208" s="56"/>
      <c r="K1208" s="57"/>
      <c r="U1208" s="199"/>
    </row>
    <row r="1209" spans="7:21" ht="18" customHeight="1">
      <c r="G1209" s="204" t="s">
        <v>2162</v>
      </c>
      <c r="H1209" s="55" t="s">
        <v>211</v>
      </c>
      <c r="I1209" s="209">
        <v>88678792</v>
      </c>
      <c r="J1209" s="56"/>
      <c r="K1209" s="57"/>
      <c r="U1209" s="199"/>
    </row>
    <row r="1210" spans="7:21" ht="18" customHeight="1">
      <c r="G1210" s="204" t="s">
        <v>2163</v>
      </c>
      <c r="H1210" s="55" t="s">
        <v>211</v>
      </c>
      <c r="I1210" s="209">
        <v>88678792</v>
      </c>
      <c r="J1210" s="56"/>
      <c r="K1210" s="57"/>
      <c r="U1210" s="199"/>
    </row>
    <row r="1211" spans="7:21" ht="18" customHeight="1">
      <c r="G1211" s="204" t="s">
        <v>2164</v>
      </c>
      <c r="H1211" s="55" t="s">
        <v>211</v>
      </c>
      <c r="I1211" s="209">
        <v>88678792</v>
      </c>
      <c r="J1211" s="56"/>
      <c r="K1211" s="57"/>
      <c r="U1211" s="199"/>
    </row>
    <row r="1212" spans="7:21" ht="18" customHeight="1">
      <c r="G1212" s="204" t="s">
        <v>2165</v>
      </c>
      <c r="H1212" s="55" t="s">
        <v>211</v>
      </c>
      <c r="I1212" s="209">
        <v>88678792</v>
      </c>
      <c r="J1212" s="57"/>
      <c r="K1212" s="57"/>
      <c r="U1212" s="199"/>
    </row>
    <row r="1213" spans="7:21" ht="18" customHeight="1">
      <c r="G1213" s="204" t="s">
        <v>2166</v>
      </c>
      <c r="H1213" s="55" t="s">
        <v>211</v>
      </c>
      <c r="I1213" s="209">
        <v>88678792</v>
      </c>
      <c r="J1213" s="56"/>
      <c r="K1213" s="57"/>
      <c r="U1213" s="199"/>
    </row>
    <row r="1214" spans="7:21" ht="18" customHeight="1">
      <c r="G1214" s="204" t="s">
        <v>2167</v>
      </c>
      <c r="H1214" s="55" t="s">
        <v>211</v>
      </c>
      <c r="I1214" s="209">
        <v>88678792</v>
      </c>
      <c r="J1214" s="56"/>
      <c r="K1214" s="57"/>
      <c r="U1214" s="199"/>
    </row>
    <row r="1215" spans="7:21" ht="18" customHeight="1">
      <c r="G1215" s="204" t="s">
        <v>2168</v>
      </c>
      <c r="H1215" s="55" t="s">
        <v>211</v>
      </c>
      <c r="I1215" s="209">
        <v>88678792</v>
      </c>
      <c r="J1215" s="57"/>
      <c r="K1215" s="57"/>
      <c r="U1215" s="199"/>
    </row>
    <row r="1216" spans="7:21" ht="18" customHeight="1">
      <c r="G1216" s="204" t="s">
        <v>2169</v>
      </c>
      <c r="H1216" s="55" t="s">
        <v>211</v>
      </c>
      <c r="I1216" s="209">
        <v>88678792</v>
      </c>
      <c r="J1216" s="57"/>
      <c r="K1216" s="57"/>
      <c r="U1216" s="199"/>
    </row>
    <row r="1217" spans="7:21" ht="18" customHeight="1">
      <c r="G1217" s="204" t="s">
        <v>2170</v>
      </c>
      <c r="H1217" s="55" t="s">
        <v>212</v>
      </c>
      <c r="I1217" s="209">
        <v>28033349</v>
      </c>
      <c r="J1217" s="57"/>
      <c r="K1217" s="57"/>
      <c r="U1217" s="199"/>
    </row>
    <row r="1218" spans="7:21" ht="18" customHeight="1">
      <c r="G1218" s="203" t="s">
        <v>2171</v>
      </c>
      <c r="H1218" s="57" t="s">
        <v>212</v>
      </c>
      <c r="I1218" s="42">
        <v>28033349</v>
      </c>
      <c r="J1218" s="56"/>
      <c r="K1218" s="57"/>
      <c r="U1218" s="199"/>
    </row>
    <row r="1219" spans="7:21" ht="18" customHeight="1">
      <c r="G1219" s="204" t="s">
        <v>2172</v>
      </c>
      <c r="H1219" s="55" t="s">
        <v>212</v>
      </c>
      <c r="I1219" s="209">
        <v>28033349</v>
      </c>
      <c r="J1219" s="56"/>
      <c r="K1219" s="57"/>
      <c r="U1219" s="199"/>
    </row>
    <row r="1220" spans="7:21" ht="18" customHeight="1">
      <c r="G1220" s="204" t="s">
        <v>2173</v>
      </c>
      <c r="H1220" s="55" t="s">
        <v>212</v>
      </c>
      <c r="I1220" s="209">
        <v>28033349</v>
      </c>
      <c r="J1220" s="56"/>
      <c r="K1220" s="57"/>
      <c r="U1220" s="199"/>
    </row>
    <row r="1221" spans="7:21" ht="18" customHeight="1">
      <c r="G1221" s="203" t="s">
        <v>2174</v>
      </c>
      <c r="H1221" s="57" t="s">
        <v>213</v>
      </c>
      <c r="I1221" s="42">
        <v>80466182</v>
      </c>
      <c r="J1221" s="56"/>
      <c r="K1221" s="57"/>
      <c r="U1221" s="199"/>
    </row>
    <row r="1222" spans="7:21" ht="18" customHeight="1">
      <c r="G1222" s="203" t="s">
        <v>2175</v>
      </c>
      <c r="H1222" s="57" t="s">
        <v>213</v>
      </c>
      <c r="I1222" s="42">
        <v>80466182</v>
      </c>
      <c r="J1222" s="56"/>
      <c r="K1222" s="57"/>
      <c r="U1222" s="199"/>
    </row>
    <row r="1223" spans="7:21" ht="18" customHeight="1">
      <c r="G1223" s="203" t="s">
        <v>2176</v>
      </c>
      <c r="H1223" s="57" t="s">
        <v>213</v>
      </c>
      <c r="I1223" s="42">
        <v>80466182</v>
      </c>
      <c r="J1223" s="56"/>
      <c r="K1223" s="57"/>
      <c r="U1223" s="199"/>
    </row>
    <row r="1224" spans="7:21" ht="18" customHeight="1">
      <c r="G1224" s="204" t="s">
        <v>2177</v>
      </c>
      <c r="H1224" s="55" t="s">
        <v>213</v>
      </c>
      <c r="I1224" s="209">
        <v>80466182</v>
      </c>
      <c r="J1224" s="56"/>
      <c r="K1224" s="57"/>
      <c r="U1224" s="199"/>
    </row>
    <row r="1225" spans="7:21" ht="18" customHeight="1">
      <c r="G1225" s="204" t="s">
        <v>2178</v>
      </c>
      <c r="H1225" s="55" t="s">
        <v>213</v>
      </c>
      <c r="I1225" s="209">
        <v>80466182</v>
      </c>
      <c r="J1225" s="56"/>
      <c r="K1225" s="57"/>
      <c r="U1225" s="199"/>
    </row>
    <row r="1226" spans="7:21" ht="18" customHeight="1">
      <c r="G1226" s="204" t="s">
        <v>2179</v>
      </c>
      <c r="H1226" s="55" t="s">
        <v>213</v>
      </c>
      <c r="I1226" s="209">
        <v>80466182</v>
      </c>
      <c r="J1226" s="56"/>
      <c r="K1226" s="57"/>
      <c r="U1226" s="199"/>
    </row>
    <row r="1227" spans="7:21" ht="18" customHeight="1">
      <c r="G1227" s="204" t="s">
        <v>2180</v>
      </c>
      <c r="H1227" s="55" t="s">
        <v>213</v>
      </c>
      <c r="I1227" s="209">
        <v>80466182</v>
      </c>
      <c r="J1227" s="56"/>
      <c r="K1227" s="57"/>
      <c r="U1227" s="199"/>
    </row>
    <row r="1228" spans="7:21" ht="18" customHeight="1">
      <c r="G1228" s="204" t="s">
        <v>2181</v>
      </c>
      <c r="H1228" s="55" t="s">
        <v>850</v>
      </c>
      <c r="I1228" s="209">
        <v>13888424</v>
      </c>
      <c r="J1228" s="56"/>
      <c r="K1228" s="57"/>
      <c r="U1228" s="199"/>
    </row>
    <row r="1229" spans="7:21" ht="18" customHeight="1">
      <c r="G1229" s="204" t="s">
        <v>2182</v>
      </c>
      <c r="H1229" s="55" t="s">
        <v>214</v>
      </c>
      <c r="I1229" s="209">
        <v>23585602</v>
      </c>
      <c r="J1229" s="57"/>
      <c r="K1229" s="57"/>
      <c r="U1229" s="199"/>
    </row>
    <row r="1230" spans="7:21" ht="18" customHeight="1">
      <c r="G1230" s="204" t="s">
        <v>2183</v>
      </c>
      <c r="H1230" s="55" t="s">
        <v>215</v>
      </c>
      <c r="I1230" s="209">
        <v>86917473</v>
      </c>
      <c r="J1230" s="57"/>
      <c r="K1230" s="57"/>
      <c r="U1230" s="199"/>
    </row>
    <row r="1231" spans="7:21" ht="18" customHeight="1">
      <c r="G1231" s="204" t="s">
        <v>2184</v>
      </c>
      <c r="H1231" s="55" t="s">
        <v>215</v>
      </c>
      <c r="I1231" s="209">
        <v>86917473</v>
      </c>
      <c r="J1231" s="57"/>
      <c r="K1231" s="57"/>
      <c r="U1231" s="199"/>
    </row>
    <row r="1232" spans="7:21" ht="18" customHeight="1">
      <c r="G1232" s="204" t="s">
        <v>2185</v>
      </c>
      <c r="H1232" s="55" t="s">
        <v>215</v>
      </c>
      <c r="I1232" s="209">
        <v>86917473</v>
      </c>
      <c r="J1232" s="57"/>
      <c r="K1232" s="57"/>
      <c r="U1232" s="199"/>
    </row>
    <row r="1233" spans="7:21" ht="18" customHeight="1">
      <c r="G1233" s="204" t="s">
        <v>2186</v>
      </c>
      <c r="H1233" s="55" t="s">
        <v>295</v>
      </c>
      <c r="I1233" s="209">
        <v>81834919</v>
      </c>
      <c r="J1233" s="57"/>
      <c r="K1233" s="57"/>
      <c r="U1233" s="199"/>
    </row>
    <row r="1234" spans="7:21" ht="18" customHeight="1">
      <c r="G1234" s="204" t="s">
        <v>2187</v>
      </c>
      <c r="H1234" s="55" t="s">
        <v>295</v>
      </c>
      <c r="I1234" s="209">
        <v>81834919</v>
      </c>
      <c r="J1234" s="56"/>
      <c r="K1234" s="57"/>
      <c r="U1234" s="199"/>
    </row>
    <row r="1235" spans="7:21" ht="18" customHeight="1">
      <c r="G1235" s="203" t="s">
        <v>2188</v>
      </c>
      <c r="H1235" s="57" t="s">
        <v>295</v>
      </c>
      <c r="I1235" s="42">
        <v>81834919</v>
      </c>
      <c r="J1235" s="56"/>
      <c r="K1235" s="57"/>
      <c r="U1235" s="199"/>
    </row>
    <row r="1236" spans="7:21" ht="18" customHeight="1">
      <c r="G1236" s="203" t="s">
        <v>2189</v>
      </c>
      <c r="H1236" s="57" t="s">
        <v>295</v>
      </c>
      <c r="I1236" s="42">
        <v>81834919</v>
      </c>
      <c r="J1236" s="56"/>
      <c r="K1236" s="57"/>
      <c r="U1236" s="199"/>
    </row>
    <row r="1237" spans="7:21" ht="18" customHeight="1">
      <c r="G1237" s="203" t="s">
        <v>2190</v>
      </c>
      <c r="H1237" s="57" t="s">
        <v>295</v>
      </c>
      <c r="I1237" s="42">
        <v>81834919</v>
      </c>
      <c r="J1237" s="56"/>
      <c r="K1237" s="57"/>
      <c r="U1237" s="199"/>
    </row>
    <row r="1238" spans="7:21" ht="18" customHeight="1">
      <c r="G1238" s="203" t="s">
        <v>2191</v>
      </c>
      <c r="H1238" s="57" t="s">
        <v>86</v>
      </c>
      <c r="I1238" s="42">
        <v>80648634</v>
      </c>
      <c r="J1238" s="56"/>
      <c r="K1238" s="57"/>
      <c r="U1238" s="199"/>
    </row>
    <row r="1239" spans="7:21" ht="18" customHeight="1">
      <c r="G1239" s="203" t="s">
        <v>2192</v>
      </c>
      <c r="H1239" s="57" t="s">
        <v>216</v>
      </c>
      <c r="I1239" s="42">
        <v>53808263</v>
      </c>
      <c r="J1239" s="56"/>
      <c r="K1239" s="57"/>
      <c r="U1239" s="199"/>
    </row>
    <row r="1240" spans="7:21" ht="18" customHeight="1">
      <c r="G1240" s="204" t="s">
        <v>2193</v>
      </c>
      <c r="H1240" s="55" t="s">
        <v>217</v>
      </c>
      <c r="I1240" s="209">
        <v>96853792</v>
      </c>
      <c r="J1240" s="56"/>
      <c r="K1240" s="57"/>
      <c r="U1240" s="199"/>
    </row>
    <row r="1241" spans="7:21" ht="18" customHeight="1">
      <c r="G1241" s="204" t="s">
        <v>2194</v>
      </c>
      <c r="H1241" s="55" t="s">
        <v>217</v>
      </c>
      <c r="I1241" s="209">
        <v>96853792</v>
      </c>
      <c r="J1241" s="56"/>
      <c r="K1241" s="57"/>
      <c r="U1241" s="199"/>
    </row>
    <row r="1242" spans="7:21" ht="18" customHeight="1">
      <c r="G1242" s="204" t="s">
        <v>2195</v>
      </c>
      <c r="H1242" s="55" t="s">
        <v>217</v>
      </c>
      <c r="I1242" s="209">
        <v>96853792</v>
      </c>
      <c r="J1242" s="56"/>
      <c r="K1242" s="57"/>
      <c r="U1242" s="199"/>
    </row>
    <row r="1243" spans="7:21" ht="18" customHeight="1">
      <c r="G1243" s="204" t="s">
        <v>2196</v>
      </c>
      <c r="H1243" s="55" t="s">
        <v>217</v>
      </c>
      <c r="I1243" s="209">
        <v>96853792</v>
      </c>
      <c r="J1243" s="55"/>
      <c r="K1243" s="57"/>
      <c r="U1243" s="199"/>
    </row>
    <row r="1244" spans="7:21" ht="18" customHeight="1">
      <c r="G1244" s="204" t="s">
        <v>2197</v>
      </c>
      <c r="H1244" s="55" t="s">
        <v>217</v>
      </c>
      <c r="I1244" s="209">
        <v>96853792</v>
      </c>
      <c r="J1244" s="56"/>
      <c r="K1244" s="57"/>
      <c r="U1244" s="199"/>
    </row>
    <row r="1245" spans="7:21" ht="18" customHeight="1">
      <c r="G1245" s="204" t="s">
        <v>2198</v>
      </c>
      <c r="H1245" s="55" t="s">
        <v>217</v>
      </c>
      <c r="I1245" s="209">
        <v>96853792</v>
      </c>
      <c r="J1245" s="56"/>
      <c r="K1245" s="57"/>
      <c r="U1245" s="199"/>
    </row>
    <row r="1246" spans="7:21" ht="18" customHeight="1">
      <c r="G1246" s="204" t="s">
        <v>2199</v>
      </c>
      <c r="H1246" s="55" t="s">
        <v>217</v>
      </c>
      <c r="I1246" s="209">
        <v>96853792</v>
      </c>
      <c r="J1246" s="56"/>
      <c r="K1246" s="57"/>
      <c r="U1246" s="199"/>
    </row>
    <row r="1247" spans="7:21" ht="18" customHeight="1">
      <c r="G1247" s="204" t="s">
        <v>2200</v>
      </c>
      <c r="H1247" s="55" t="s">
        <v>218</v>
      </c>
      <c r="I1247" s="209">
        <v>6382455</v>
      </c>
      <c r="J1247" s="56"/>
      <c r="K1247" s="57"/>
      <c r="U1247" s="199"/>
    </row>
    <row r="1248" spans="7:21" ht="18" customHeight="1">
      <c r="G1248" s="204" t="s">
        <v>2201</v>
      </c>
      <c r="H1248" s="55" t="s">
        <v>218</v>
      </c>
      <c r="I1248" s="209">
        <v>6382455</v>
      </c>
      <c r="J1248" s="56"/>
      <c r="K1248" s="57"/>
      <c r="U1248" s="199"/>
    </row>
    <row r="1249" spans="7:21" ht="18" customHeight="1">
      <c r="G1249" s="204" t="s">
        <v>2202</v>
      </c>
      <c r="H1249" s="55" t="s">
        <v>218</v>
      </c>
      <c r="I1249" s="209">
        <v>6382455</v>
      </c>
      <c r="J1249" s="57"/>
      <c r="K1249" s="57"/>
      <c r="U1249" s="199"/>
    </row>
    <row r="1250" spans="7:21" ht="18" customHeight="1">
      <c r="G1250" s="204" t="s">
        <v>2203</v>
      </c>
      <c r="H1250" s="55" t="s">
        <v>218</v>
      </c>
      <c r="I1250" s="209">
        <v>6382455</v>
      </c>
      <c r="J1250" s="56"/>
      <c r="K1250" s="57"/>
      <c r="U1250" s="199"/>
    </row>
    <row r="1251" spans="7:21" ht="18" customHeight="1">
      <c r="G1251" s="204" t="s">
        <v>2204</v>
      </c>
      <c r="H1251" s="55" t="s">
        <v>218</v>
      </c>
      <c r="I1251" s="209">
        <v>6382455</v>
      </c>
      <c r="J1251" s="56"/>
      <c r="K1251" s="57"/>
      <c r="U1251" s="199"/>
    </row>
    <row r="1252" spans="7:21" ht="18" customHeight="1">
      <c r="G1252" s="204" t="s">
        <v>2205</v>
      </c>
      <c r="H1252" s="55" t="s">
        <v>218</v>
      </c>
      <c r="I1252" s="209">
        <v>6382455</v>
      </c>
      <c r="J1252" s="56"/>
      <c r="K1252" s="57"/>
      <c r="U1252" s="199"/>
    </row>
    <row r="1253" spans="7:21" ht="18" customHeight="1">
      <c r="G1253" s="204" t="s">
        <v>2206</v>
      </c>
      <c r="H1253" s="55" t="s">
        <v>218</v>
      </c>
      <c r="I1253" s="209">
        <v>6382455</v>
      </c>
      <c r="J1253" s="56"/>
      <c r="K1253" s="57"/>
      <c r="U1253" s="199"/>
    </row>
    <row r="1254" spans="7:21" ht="18" customHeight="1">
      <c r="G1254" s="204" t="s">
        <v>2207</v>
      </c>
      <c r="H1254" s="55" t="s">
        <v>283</v>
      </c>
      <c r="I1254" s="209">
        <v>80706866</v>
      </c>
      <c r="J1254" s="56"/>
      <c r="K1254" s="57"/>
      <c r="U1254" s="199"/>
    </row>
    <row r="1255" spans="7:21" ht="18" customHeight="1">
      <c r="G1255" s="203" t="s">
        <v>2208</v>
      </c>
      <c r="H1255" s="57" t="s">
        <v>219</v>
      </c>
      <c r="I1255" s="42">
        <v>84860539</v>
      </c>
      <c r="J1255" s="56"/>
      <c r="K1255" s="57"/>
      <c r="U1255" s="199"/>
    </row>
    <row r="1256" spans="7:21" ht="18" customHeight="1">
      <c r="G1256" s="204" t="s">
        <v>2209</v>
      </c>
      <c r="H1256" s="55" t="s">
        <v>219</v>
      </c>
      <c r="I1256" s="209">
        <v>84860539</v>
      </c>
      <c r="J1256" s="56"/>
      <c r="K1256" s="57"/>
      <c r="U1256" s="199"/>
    </row>
    <row r="1257" spans="7:21" ht="18" customHeight="1">
      <c r="G1257" s="204" t="s">
        <v>2210</v>
      </c>
      <c r="H1257" s="212" t="s">
        <v>960</v>
      </c>
      <c r="I1257" s="209">
        <v>37579714</v>
      </c>
      <c r="J1257" s="56"/>
      <c r="K1257" s="57"/>
      <c r="U1257" s="199"/>
    </row>
    <row r="1258" spans="7:21" ht="18" customHeight="1">
      <c r="G1258" s="204" t="s">
        <v>2211</v>
      </c>
      <c r="H1258" s="212" t="s">
        <v>960</v>
      </c>
      <c r="I1258" s="209">
        <v>37579714</v>
      </c>
      <c r="J1258" s="56"/>
      <c r="K1258" s="57"/>
      <c r="U1258" s="199"/>
    </row>
    <row r="1259" spans="7:21" ht="18" customHeight="1">
      <c r="G1259" s="204" t="s">
        <v>2212</v>
      </c>
      <c r="H1259" s="212" t="s">
        <v>960</v>
      </c>
      <c r="I1259" s="209">
        <v>37579714</v>
      </c>
      <c r="J1259" s="57"/>
      <c r="K1259" s="57"/>
      <c r="U1259" s="199"/>
    </row>
    <row r="1260" spans="7:21" ht="18" customHeight="1">
      <c r="G1260" s="204" t="s">
        <v>2213</v>
      </c>
      <c r="H1260" s="212" t="s">
        <v>960</v>
      </c>
      <c r="I1260" s="209">
        <v>37579714</v>
      </c>
      <c r="J1260" s="56"/>
      <c r="K1260" s="57"/>
      <c r="U1260" s="199"/>
    </row>
    <row r="1261" spans="7:21" ht="18" customHeight="1">
      <c r="G1261" s="204" t="s">
        <v>2214</v>
      </c>
      <c r="H1261" s="212" t="s">
        <v>960</v>
      </c>
      <c r="I1261" s="209">
        <v>37579714</v>
      </c>
      <c r="J1261" s="57"/>
      <c r="K1261" s="57"/>
      <c r="U1261" s="199"/>
    </row>
    <row r="1262" spans="7:21" ht="18" customHeight="1">
      <c r="G1262" s="204" t="s">
        <v>2215</v>
      </c>
      <c r="H1262" s="212" t="s">
        <v>960</v>
      </c>
      <c r="I1262" s="209">
        <v>37579714</v>
      </c>
      <c r="J1262" s="56"/>
      <c r="K1262" s="57"/>
      <c r="U1262" s="199"/>
    </row>
    <row r="1263" spans="7:21" ht="18" customHeight="1">
      <c r="G1263" s="204" t="s">
        <v>2216</v>
      </c>
      <c r="H1263" s="212" t="s">
        <v>960</v>
      </c>
      <c r="I1263" s="209">
        <v>37579714</v>
      </c>
      <c r="J1263" s="56"/>
      <c r="K1263" s="57"/>
      <c r="U1263" s="199"/>
    </row>
    <row r="1264" spans="7:21" ht="18" customHeight="1">
      <c r="G1264" s="204" t="s">
        <v>2217</v>
      </c>
      <c r="H1264" s="55" t="s">
        <v>220</v>
      </c>
      <c r="I1264" s="209">
        <v>54538154</v>
      </c>
      <c r="J1264" s="56"/>
      <c r="K1264" s="57"/>
      <c r="U1264" s="199"/>
    </row>
    <row r="1265" spans="7:21" ht="18" customHeight="1">
      <c r="G1265" s="203" t="s">
        <v>2218</v>
      </c>
      <c r="H1265" s="57" t="s">
        <v>220</v>
      </c>
      <c r="I1265" s="42">
        <v>54538154</v>
      </c>
      <c r="J1265" s="56"/>
      <c r="K1265" s="57"/>
      <c r="U1265" s="199"/>
    </row>
    <row r="1266" spans="7:21" ht="18" customHeight="1">
      <c r="G1266" s="204" t="s">
        <v>2219</v>
      </c>
      <c r="H1266" s="55" t="s">
        <v>220</v>
      </c>
      <c r="I1266" s="209">
        <v>54538154</v>
      </c>
      <c r="J1266" s="56"/>
      <c r="K1266" s="57"/>
      <c r="U1266" s="199"/>
    </row>
    <row r="1267" spans="7:21" ht="18" customHeight="1">
      <c r="G1267" s="203" t="s">
        <v>2220</v>
      </c>
      <c r="H1267" s="57" t="s">
        <v>220</v>
      </c>
      <c r="I1267" s="42">
        <v>54538154</v>
      </c>
      <c r="J1267" s="56"/>
      <c r="K1267" s="57"/>
      <c r="U1267" s="199"/>
    </row>
    <row r="1268" spans="7:21" ht="18" customHeight="1">
      <c r="G1268" s="204" t="s">
        <v>2221</v>
      </c>
      <c r="H1268" s="55" t="s">
        <v>220</v>
      </c>
      <c r="I1268" s="209">
        <v>54538154</v>
      </c>
      <c r="J1268" s="56"/>
      <c r="K1268" s="57"/>
      <c r="U1268" s="199"/>
    </row>
    <row r="1269" spans="7:21" ht="18" customHeight="1">
      <c r="G1269" s="204" t="s">
        <v>2222</v>
      </c>
      <c r="H1269" s="55" t="s">
        <v>220</v>
      </c>
      <c r="I1269" s="209">
        <v>54538154</v>
      </c>
      <c r="J1269" s="56"/>
      <c r="K1269" s="57"/>
      <c r="U1269" s="199"/>
    </row>
    <row r="1270" spans="7:21" ht="18" customHeight="1">
      <c r="G1270" s="204" t="s">
        <v>2223</v>
      </c>
      <c r="H1270" s="55" t="s">
        <v>220</v>
      </c>
      <c r="I1270" s="209">
        <v>54538154</v>
      </c>
      <c r="J1270" s="56"/>
      <c r="K1270" s="57"/>
      <c r="T1270" s="199"/>
      <c r="U1270" s="199"/>
    </row>
    <row r="1271" spans="7:21" ht="18" customHeight="1">
      <c r="G1271" s="204" t="s">
        <v>2224</v>
      </c>
      <c r="H1271" s="55" t="s">
        <v>256</v>
      </c>
      <c r="I1271" s="209">
        <v>54240908</v>
      </c>
      <c r="J1271" s="57"/>
      <c r="K1271" s="57"/>
      <c r="T1271" s="199"/>
      <c r="U1271" s="199"/>
    </row>
    <row r="1272" spans="7:21" ht="18" customHeight="1">
      <c r="G1272" s="204" t="s">
        <v>2225</v>
      </c>
      <c r="H1272" s="55" t="s">
        <v>221</v>
      </c>
      <c r="I1272" s="209">
        <v>53065282</v>
      </c>
      <c r="J1272" s="56"/>
      <c r="K1272" s="57"/>
      <c r="T1272" s="199"/>
      <c r="U1272" s="199"/>
    </row>
    <row r="1273" spans="7:21" ht="18" customHeight="1">
      <c r="G1273" s="204" t="s">
        <v>2226</v>
      </c>
      <c r="H1273" s="55" t="s">
        <v>221</v>
      </c>
      <c r="I1273" s="209">
        <v>53065282</v>
      </c>
      <c r="J1273" s="56"/>
      <c r="K1273" s="57"/>
      <c r="T1273" s="199"/>
      <c r="U1273" s="199"/>
    </row>
    <row r="1274" spans="7:21" ht="18" customHeight="1">
      <c r="G1274" s="204" t="s">
        <v>2227</v>
      </c>
      <c r="H1274" s="55" t="s">
        <v>221</v>
      </c>
      <c r="I1274" s="209">
        <v>53065282</v>
      </c>
      <c r="J1274" s="56"/>
      <c r="K1274" s="57"/>
      <c r="U1274" s="199"/>
    </row>
    <row r="1275" spans="7:21" ht="18" customHeight="1">
      <c r="G1275" s="204" t="s">
        <v>2228</v>
      </c>
      <c r="H1275" s="55" t="s">
        <v>221</v>
      </c>
      <c r="I1275" s="209">
        <v>53065282</v>
      </c>
      <c r="J1275" s="56"/>
      <c r="K1275" s="57"/>
      <c r="U1275" s="199"/>
    </row>
    <row r="1276" spans="7:21" ht="18" customHeight="1">
      <c r="G1276" s="204" t="s">
        <v>2229</v>
      </c>
      <c r="H1276" s="55" t="s">
        <v>222</v>
      </c>
      <c r="I1276" s="209">
        <v>27229470</v>
      </c>
      <c r="J1276" s="56"/>
      <c r="K1276" s="57"/>
      <c r="U1276" s="199"/>
    </row>
    <row r="1277" spans="7:21" ht="18" customHeight="1">
      <c r="G1277" s="203" t="s">
        <v>2230</v>
      </c>
      <c r="H1277" s="57" t="s">
        <v>223</v>
      </c>
      <c r="I1277" s="42">
        <v>41059601</v>
      </c>
      <c r="J1277" s="56"/>
      <c r="K1277" s="57"/>
      <c r="U1277" s="199"/>
    </row>
    <row r="1278" spans="7:21" ht="18" customHeight="1">
      <c r="G1278" s="204" t="s">
        <v>2231</v>
      </c>
      <c r="H1278" s="55" t="s">
        <v>223</v>
      </c>
      <c r="I1278" s="209">
        <v>41059601</v>
      </c>
      <c r="J1278" s="56"/>
      <c r="K1278" s="57"/>
      <c r="U1278" s="199"/>
    </row>
    <row r="1279" spans="7:21" ht="18" customHeight="1">
      <c r="G1279" s="204" t="s">
        <v>2232</v>
      </c>
      <c r="H1279" s="55" t="s">
        <v>224</v>
      </c>
      <c r="I1279" s="209">
        <v>84698810</v>
      </c>
      <c r="J1279" s="57"/>
      <c r="K1279" s="57"/>
      <c r="U1279" s="199"/>
    </row>
    <row r="1280" spans="7:21" ht="18" customHeight="1">
      <c r="G1280" s="204" t="s">
        <v>2233</v>
      </c>
      <c r="H1280" s="55" t="s">
        <v>224</v>
      </c>
      <c r="I1280" s="209">
        <v>84698810</v>
      </c>
      <c r="J1280" s="56"/>
      <c r="K1280" s="57"/>
      <c r="U1280" s="199"/>
    </row>
    <row r="1281" spans="7:21" ht="18" customHeight="1">
      <c r="G1281" s="204" t="s">
        <v>2234</v>
      </c>
      <c r="H1281" s="55" t="s">
        <v>224</v>
      </c>
      <c r="I1281" s="209">
        <v>84698810</v>
      </c>
      <c r="J1281" s="56"/>
      <c r="K1281" s="57"/>
      <c r="U1281" s="199"/>
    </row>
    <row r="1282" spans="7:21" ht="18" customHeight="1">
      <c r="G1282" s="204" t="s">
        <v>2235</v>
      </c>
      <c r="H1282" s="55" t="s">
        <v>224</v>
      </c>
      <c r="I1282" s="209">
        <v>84698810</v>
      </c>
      <c r="J1282" s="56"/>
      <c r="K1282" s="57"/>
      <c r="U1282" s="199"/>
    </row>
    <row r="1283" spans="7:21" ht="18" customHeight="1">
      <c r="G1283" s="204" t="s">
        <v>2236</v>
      </c>
      <c r="H1283" s="55" t="s">
        <v>224</v>
      </c>
      <c r="I1283" s="209">
        <v>84698810</v>
      </c>
      <c r="J1283" s="56"/>
      <c r="K1283" s="57"/>
      <c r="U1283" s="199"/>
    </row>
    <row r="1284" spans="7:21" ht="18" customHeight="1">
      <c r="G1284" s="204" t="s">
        <v>2237</v>
      </c>
      <c r="H1284" s="55" t="s">
        <v>224</v>
      </c>
      <c r="I1284" s="209">
        <v>84698810</v>
      </c>
      <c r="J1284" s="56"/>
      <c r="K1284" s="57"/>
      <c r="U1284" s="199"/>
    </row>
    <row r="1285" spans="7:21" ht="18" customHeight="1">
      <c r="G1285" s="203" t="s">
        <v>2238</v>
      </c>
      <c r="H1285" s="210" t="s">
        <v>224</v>
      </c>
      <c r="I1285" s="42">
        <v>84698810</v>
      </c>
      <c r="J1285" s="56"/>
      <c r="K1285" s="57"/>
      <c r="U1285" s="199"/>
    </row>
    <row r="1286" spans="7:21" ht="18" customHeight="1">
      <c r="G1286" s="204" t="s">
        <v>2239</v>
      </c>
      <c r="H1286" s="55" t="s">
        <v>225</v>
      </c>
      <c r="I1286" s="209">
        <v>24621599</v>
      </c>
      <c r="J1286" s="56"/>
      <c r="K1286" s="57"/>
      <c r="U1286" s="199"/>
    </row>
    <row r="1287" spans="7:21" ht="18" customHeight="1">
      <c r="G1287" s="204" t="s">
        <v>2240</v>
      </c>
      <c r="H1287" s="55" t="s">
        <v>225</v>
      </c>
      <c r="I1287" s="209">
        <v>24621599</v>
      </c>
      <c r="J1287" s="56"/>
      <c r="K1287" s="57"/>
      <c r="U1287" s="199"/>
    </row>
    <row r="1288" spans="7:21" ht="18" customHeight="1">
      <c r="G1288" s="204" t="s">
        <v>2241</v>
      </c>
      <c r="H1288" s="55" t="s">
        <v>225</v>
      </c>
      <c r="I1288" s="209">
        <v>24621599</v>
      </c>
      <c r="J1288" s="56"/>
      <c r="K1288" s="57"/>
      <c r="U1288" s="199"/>
    </row>
    <row r="1289" spans="7:21" ht="18" customHeight="1">
      <c r="G1289" s="204" t="s">
        <v>2242</v>
      </c>
      <c r="H1289" s="55" t="s">
        <v>225</v>
      </c>
      <c r="I1289" s="209">
        <v>24621599</v>
      </c>
      <c r="J1289" s="56"/>
      <c r="K1289" s="57"/>
      <c r="U1289" s="199"/>
    </row>
    <row r="1290" spans="7:21" ht="18" customHeight="1">
      <c r="G1290" s="204" t="s">
        <v>2243</v>
      </c>
      <c r="H1290" s="55" t="s">
        <v>225</v>
      </c>
      <c r="I1290" s="209">
        <v>24621599</v>
      </c>
      <c r="J1290" s="56"/>
      <c r="K1290" s="57"/>
      <c r="U1290" s="199"/>
    </row>
    <row r="1291" spans="7:21" ht="18" customHeight="1">
      <c r="G1291" s="204" t="s">
        <v>2244</v>
      </c>
      <c r="H1291" s="55" t="s">
        <v>225</v>
      </c>
      <c r="I1291" s="209">
        <v>24621599</v>
      </c>
      <c r="J1291" s="56"/>
      <c r="K1291" s="57"/>
      <c r="U1291" s="199"/>
    </row>
    <row r="1292" spans="7:21" ht="18" customHeight="1">
      <c r="G1292" s="204" t="s">
        <v>2245</v>
      </c>
      <c r="H1292" s="55" t="s">
        <v>225</v>
      </c>
      <c r="I1292" s="209">
        <v>24621599</v>
      </c>
      <c r="J1292" s="56"/>
      <c r="K1292" s="57"/>
      <c r="U1292" s="199"/>
    </row>
    <row r="1293" spans="7:21" ht="18" customHeight="1">
      <c r="G1293" s="204" t="s">
        <v>2246</v>
      </c>
      <c r="H1293" s="55" t="s">
        <v>226</v>
      </c>
      <c r="I1293" s="209">
        <v>27508888</v>
      </c>
      <c r="J1293" s="56"/>
      <c r="K1293" s="57"/>
      <c r="U1293" s="199"/>
    </row>
    <row r="1294" spans="7:21" ht="18" customHeight="1">
      <c r="G1294" s="204" t="s">
        <v>2247</v>
      </c>
      <c r="H1294" s="55" t="s">
        <v>227</v>
      </c>
      <c r="I1294" s="209">
        <v>53303989</v>
      </c>
      <c r="J1294" s="56"/>
      <c r="K1294" s="57"/>
      <c r="U1294" s="199"/>
    </row>
    <row r="1295" spans="7:21" ht="18" customHeight="1">
      <c r="G1295" s="204" t="s">
        <v>2248</v>
      </c>
      <c r="H1295" s="55" t="s">
        <v>228</v>
      </c>
      <c r="I1295" s="209">
        <v>24270947</v>
      </c>
      <c r="J1295" s="56"/>
      <c r="K1295" s="57"/>
      <c r="U1295" s="199"/>
    </row>
    <row r="1296" spans="7:21" ht="18" customHeight="1">
      <c r="G1296" s="204" t="s">
        <v>2249</v>
      </c>
      <c r="H1296" s="55" t="s">
        <v>652</v>
      </c>
      <c r="I1296" s="209">
        <v>80109896</v>
      </c>
      <c r="J1296" s="56"/>
      <c r="K1296" s="57"/>
      <c r="U1296" s="199"/>
    </row>
    <row r="1297" spans="7:21" ht="18" customHeight="1">
      <c r="G1297" s="204" t="s">
        <v>2250</v>
      </c>
      <c r="H1297" s="55" t="s">
        <v>229</v>
      </c>
      <c r="I1297" s="209">
        <v>53633460</v>
      </c>
      <c r="J1297" s="56"/>
      <c r="K1297" s="57"/>
      <c r="U1297" s="199"/>
    </row>
    <row r="1298" spans="7:21" ht="18" customHeight="1">
      <c r="G1298" s="204" t="s">
        <v>2251</v>
      </c>
      <c r="H1298" s="55" t="s">
        <v>230</v>
      </c>
      <c r="I1298" s="209">
        <v>23761071</v>
      </c>
      <c r="J1298" s="56"/>
      <c r="K1298" s="57"/>
      <c r="U1298" s="199"/>
    </row>
    <row r="1299" spans="7:21" ht="18" customHeight="1">
      <c r="G1299" s="204" t="s">
        <v>2252</v>
      </c>
      <c r="H1299" s="55" t="s">
        <v>230</v>
      </c>
      <c r="I1299" s="209">
        <v>23761071</v>
      </c>
      <c r="J1299" s="56"/>
      <c r="K1299" s="57"/>
      <c r="U1299" s="199"/>
    </row>
    <row r="1300" spans="7:21" ht="18" customHeight="1">
      <c r="G1300" s="204" t="s">
        <v>2253</v>
      </c>
      <c r="H1300" s="55" t="s">
        <v>230</v>
      </c>
      <c r="I1300" s="209">
        <v>23761071</v>
      </c>
      <c r="J1300" s="56"/>
      <c r="K1300" s="57"/>
      <c r="U1300" s="199"/>
    </row>
    <row r="1301" spans="7:21" ht="18" customHeight="1">
      <c r="G1301" s="204" t="s">
        <v>2254</v>
      </c>
      <c r="H1301" s="55" t="s">
        <v>230</v>
      </c>
      <c r="I1301" s="209">
        <v>23761071</v>
      </c>
      <c r="J1301" s="56"/>
      <c r="K1301" s="57"/>
      <c r="U1301" s="199"/>
    </row>
    <row r="1302" spans="7:21" ht="18" customHeight="1">
      <c r="G1302" s="204" t="s">
        <v>2255</v>
      </c>
      <c r="H1302" s="55" t="s">
        <v>230</v>
      </c>
      <c r="I1302" s="209">
        <v>23761071</v>
      </c>
      <c r="J1302" s="56"/>
      <c r="K1302" s="57"/>
      <c r="U1302" s="199"/>
    </row>
    <row r="1303" spans="7:21" ht="18" customHeight="1">
      <c r="G1303" s="204" t="s">
        <v>2256</v>
      </c>
      <c r="H1303" s="55" t="s">
        <v>230</v>
      </c>
      <c r="I1303" s="209">
        <v>23761071</v>
      </c>
      <c r="J1303" s="56"/>
      <c r="K1303" s="57"/>
      <c r="U1303" s="199"/>
    </row>
    <row r="1304" spans="7:21" ht="18" customHeight="1">
      <c r="G1304" s="204" t="s">
        <v>2257</v>
      </c>
      <c r="H1304" s="55" t="s">
        <v>230</v>
      </c>
      <c r="I1304" s="209">
        <v>23761071</v>
      </c>
      <c r="J1304" s="56"/>
      <c r="K1304" s="57"/>
      <c r="U1304" s="199"/>
    </row>
    <row r="1305" spans="7:21" ht="18" customHeight="1">
      <c r="G1305" s="204" t="s">
        <v>2258</v>
      </c>
      <c r="H1305" s="55" t="s">
        <v>230</v>
      </c>
      <c r="I1305" s="209">
        <v>23761071</v>
      </c>
      <c r="J1305" s="56"/>
      <c r="K1305" s="57"/>
      <c r="U1305" s="199"/>
    </row>
    <row r="1306" spans="7:21" ht="18" customHeight="1">
      <c r="G1306" s="204" t="s">
        <v>2259</v>
      </c>
      <c r="H1306" s="55" t="s">
        <v>230</v>
      </c>
      <c r="I1306" s="209">
        <v>23761071</v>
      </c>
      <c r="J1306" s="56"/>
      <c r="K1306" s="57"/>
      <c r="T1306" s="199"/>
      <c r="U1306" s="199"/>
    </row>
    <row r="1307" spans="7:21" ht="18" customHeight="1">
      <c r="G1307" s="204" t="s">
        <v>2260</v>
      </c>
      <c r="H1307" s="55" t="s">
        <v>230</v>
      </c>
      <c r="I1307" s="209">
        <v>23761071</v>
      </c>
      <c r="J1307" s="56"/>
      <c r="K1307" s="57"/>
      <c r="T1307" s="199"/>
      <c r="U1307" s="199"/>
    </row>
    <row r="1308" spans="7:21" ht="18" customHeight="1">
      <c r="G1308" s="204" t="s">
        <v>2261</v>
      </c>
      <c r="H1308" s="55" t="s">
        <v>230</v>
      </c>
      <c r="I1308" s="209">
        <v>23761071</v>
      </c>
      <c r="J1308" s="57"/>
      <c r="K1308" s="57"/>
      <c r="T1308" s="199"/>
      <c r="U1308" s="199"/>
    </row>
    <row r="1309" spans="7:21" ht="18" customHeight="1">
      <c r="G1309" s="204" t="s">
        <v>2262</v>
      </c>
      <c r="H1309" s="55" t="s">
        <v>230</v>
      </c>
      <c r="I1309" s="211">
        <v>23761071</v>
      </c>
      <c r="J1309" s="57"/>
      <c r="K1309" s="57"/>
      <c r="U1309" s="199"/>
    </row>
    <row r="1310" spans="7:21" ht="18" customHeight="1">
      <c r="G1310" s="204" t="s">
        <v>2263</v>
      </c>
      <c r="H1310" s="55" t="s">
        <v>231</v>
      </c>
      <c r="I1310" s="211">
        <v>24676377</v>
      </c>
      <c r="J1310" s="56"/>
      <c r="K1310" s="57"/>
      <c r="U1310" s="199"/>
    </row>
    <row r="1311" spans="7:21" ht="18" customHeight="1">
      <c r="G1311" s="204" t="s">
        <v>2264</v>
      </c>
      <c r="H1311" s="55" t="s">
        <v>231</v>
      </c>
      <c r="I1311" s="211">
        <v>24676377</v>
      </c>
      <c r="J1311" s="56"/>
      <c r="K1311" s="57"/>
      <c r="U1311" s="199"/>
    </row>
    <row r="1312" spans="7:21" ht="18" customHeight="1">
      <c r="G1312" s="204" t="s">
        <v>2265</v>
      </c>
      <c r="H1312" s="55" t="s">
        <v>231</v>
      </c>
      <c r="I1312" s="211">
        <v>24676377</v>
      </c>
      <c r="J1312" s="57"/>
      <c r="K1312" s="57"/>
      <c r="U1312" s="199"/>
    </row>
    <row r="1313" spans="7:21" ht="18" customHeight="1">
      <c r="G1313" s="204" t="s">
        <v>2266</v>
      </c>
      <c r="H1313" s="55" t="s">
        <v>232</v>
      </c>
      <c r="I1313" s="211">
        <v>54332081</v>
      </c>
      <c r="J1313" s="57"/>
      <c r="K1313" s="57"/>
      <c r="U1313" s="199"/>
    </row>
    <row r="1314" spans="7:21" ht="18" customHeight="1">
      <c r="G1314" s="203" t="s">
        <v>2267</v>
      </c>
      <c r="H1314" s="57" t="s">
        <v>233</v>
      </c>
      <c r="I1314" s="42">
        <v>53356958</v>
      </c>
      <c r="J1314" s="57"/>
      <c r="K1314" s="57"/>
      <c r="U1314" s="199"/>
    </row>
    <row r="1315" spans="7:21" ht="18" customHeight="1">
      <c r="G1315" s="203" t="s">
        <v>2268</v>
      </c>
      <c r="H1315" s="57" t="s">
        <v>233</v>
      </c>
      <c r="I1315" s="42">
        <v>53356958</v>
      </c>
      <c r="J1315" s="56"/>
      <c r="K1315" s="57"/>
      <c r="U1315" s="199"/>
    </row>
    <row r="1316" spans="7:21" ht="18" customHeight="1">
      <c r="G1316" s="204" t="s">
        <v>2269</v>
      </c>
      <c r="H1316" s="55" t="s">
        <v>233</v>
      </c>
      <c r="I1316" s="211">
        <v>53356958</v>
      </c>
      <c r="J1316" s="56"/>
      <c r="K1316" s="57"/>
      <c r="U1316" s="199"/>
    </row>
    <row r="1317" spans="7:21" ht="18" customHeight="1">
      <c r="G1317" s="204" t="s">
        <v>2270</v>
      </c>
      <c r="H1317" s="55" t="s">
        <v>233</v>
      </c>
      <c r="I1317" s="211">
        <v>53356958</v>
      </c>
      <c r="J1317" s="56"/>
      <c r="K1317" s="57"/>
      <c r="U1317" s="199"/>
    </row>
    <row r="1318" spans="7:21" ht="18" customHeight="1">
      <c r="G1318" s="203" t="s">
        <v>2271</v>
      </c>
      <c r="H1318" s="57" t="s">
        <v>233</v>
      </c>
      <c r="I1318" s="42">
        <v>53356958</v>
      </c>
      <c r="J1318" s="56"/>
      <c r="K1318" s="57"/>
      <c r="U1318" s="199"/>
    </row>
    <row r="1319" spans="7:21" ht="18" customHeight="1">
      <c r="G1319" s="203" t="s">
        <v>2272</v>
      </c>
      <c r="H1319" s="57" t="s">
        <v>233</v>
      </c>
      <c r="I1319" s="42">
        <v>53356958</v>
      </c>
      <c r="J1319" s="56"/>
      <c r="K1319" s="57"/>
      <c r="U1319" s="199"/>
    </row>
    <row r="1320" spans="7:21" ht="18" customHeight="1">
      <c r="G1320" s="203" t="s">
        <v>2273</v>
      </c>
      <c r="H1320" s="57" t="s">
        <v>233</v>
      </c>
      <c r="I1320" s="42">
        <v>53356958</v>
      </c>
      <c r="J1320" s="56"/>
      <c r="K1320" s="57"/>
      <c r="U1320" s="199"/>
    </row>
    <row r="1321" spans="7:21" ht="18" customHeight="1">
      <c r="G1321" s="204" t="s">
        <v>2274</v>
      </c>
      <c r="H1321" s="55" t="s">
        <v>234</v>
      </c>
      <c r="I1321" s="211">
        <v>28894156</v>
      </c>
      <c r="J1321" s="56"/>
      <c r="K1321" s="57"/>
      <c r="U1321" s="199"/>
    </row>
    <row r="1322" spans="7:21" ht="18" customHeight="1">
      <c r="G1322" s="204" t="s">
        <v>2275</v>
      </c>
      <c r="H1322" s="55" t="s">
        <v>235</v>
      </c>
      <c r="I1322" s="211">
        <v>8058399</v>
      </c>
      <c r="J1322" s="56"/>
      <c r="K1322" s="57"/>
      <c r="U1322" s="199"/>
    </row>
    <row r="1323" spans="7:21" ht="18" customHeight="1">
      <c r="G1323" s="204" t="s">
        <v>2276</v>
      </c>
      <c r="H1323" s="55" t="s">
        <v>235</v>
      </c>
      <c r="I1323" s="211">
        <v>8058399</v>
      </c>
      <c r="J1323" s="56"/>
      <c r="K1323" s="57"/>
      <c r="U1323" s="199"/>
    </row>
    <row r="1324" spans="7:21" ht="18" customHeight="1">
      <c r="G1324" s="204" t="s">
        <v>2277</v>
      </c>
      <c r="H1324" s="55" t="s">
        <v>236</v>
      </c>
      <c r="I1324" s="211">
        <v>89794735</v>
      </c>
      <c r="J1324" s="56"/>
      <c r="K1324" s="57"/>
      <c r="U1324" s="199"/>
    </row>
    <row r="1325" spans="7:21" ht="18" customHeight="1">
      <c r="G1325" s="204" t="s">
        <v>2278</v>
      </c>
      <c r="H1325" s="55" t="s">
        <v>236</v>
      </c>
      <c r="I1325" s="211">
        <v>89794735</v>
      </c>
      <c r="J1325" s="56"/>
      <c r="K1325" s="57"/>
      <c r="U1325" s="199"/>
    </row>
    <row r="1326" spans="7:21" ht="18" customHeight="1">
      <c r="G1326" s="204" t="s">
        <v>2279</v>
      </c>
      <c r="H1326" s="55" t="s">
        <v>237</v>
      </c>
      <c r="I1326" s="211">
        <v>84589691</v>
      </c>
      <c r="J1326" s="56"/>
      <c r="K1326" s="57"/>
      <c r="U1326" s="199"/>
    </row>
    <row r="1327" spans="7:21" ht="18" customHeight="1">
      <c r="G1327" s="204" t="s">
        <v>2280</v>
      </c>
      <c r="H1327" s="55" t="s">
        <v>851</v>
      </c>
      <c r="I1327" s="211">
        <v>47695728</v>
      </c>
      <c r="J1327" s="56"/>
      <c r="K1327" s="57"/>
      <c r="U1327" s="199"/>
    </row>
    <row r="1328" spans="7:21" ht="18" customHeight="1">
      <c r="G1328" s="204" t="s">
        <v>2281</v>
      </c>
      <c r="H1328" s="55" t="s">
        <v>852</v>
      </c>
      <c r="I1328" s="209">
        <v>47695712</v>
      </c>
      <c r="J1328" s="56"/>
      <c r="K1328" s="57"/>
      <c r="U1328" s="199"/>
    </row>
    <row r="1329" spans="7:21" ht="18" customHeight="1">
      <c r="G1329" s="204" t="s">
        <v>2282</v>
      </c>
      <c r="H1329" s="55" t="s">
        <v>3086</v>
      </c>
      <c r="I1329" s="209">
        <v>40946290</v>
      </c>
      <c r="J1329" s="56"/>
      <c r="K1329" s="57"/>
      <c r="U1329" s="199"/>
    </row>
    <row r="1330" spans="7:21" ht="18" customHeight="1">
      <c r="G1330" s="204" t="s">
        <v>2283</v>
      </c>
      <c r="H1330" s="55" t="s">
        <v>89</v>
      </c>
      <c r="I1330" s="209">
        <v>42665632</v>
      </c>
      <c r="J1330" s="56"/>
      <c r="K1330" s="57"/>
      <c r="U1330" s="199"/>
    </row>
    <row r="1331" spans="7:21" ht="18" customHeight="1">
      <c r="G1331" s="204" t="s">
        <v>2284</v>
      </c>
      <c r="H1331" s="55" t="s">
        <v>89</v>
      </c>
      <c r="I1331" s="209">
        <v>42665632</v>
      </c>
      <c r="J1331" s="56"/>
      <c r="K1331" s="57"/>
      <c r="U1331" s="199"/>
    </row>
    <row r="1332" spans="7:21" ht="18" customHeight="1">
      <c r="G1332" s="204" t="s">
        <v>2285</v>
      </c>
      <c r="H1332" s="55" t="s">
        <v>89</v>
      </c>
      <c r="I1332" s="209">
        <v>42665632</v>
      </c>
      <c r="J1332" s="56"/>
      <c r="K1332" s="57"/>
      <c r="U1332" s="199"/>
    </row>
    <row r="1333" spans="7:21" ht="18" customHeight="1">
      <c r="G1333" s="204" t="s">
        <v>2286</v>
      </c>
      <c r="H1333" s="55" t="s">
        <v>89</v>
      </c>
      <c r="I1333" s="209">
        <v>42665632</v>
      </c>
      <c r="J1333" s="56"/>
      <c r="K1333" s="57"/>
      <c r="U1333" s="199"/>
    </row>
    <row r="1334" spans="7:21" ht="18" customHeight="1">
      <c r="G1334" s="204" t="s">
        <v>2287</v>
      </c>
      <c r="H1334" s="55" t="s">
        <v>89</v>
      </c>
      <c r="I1334" s="209">
        <v>42665632</v>
      </c>
      <c r="J1334" s="56"/>
      <c r="K1334" s="57"/>
      <c r="U1334" s="199"/>
    </row>
    <row r="1335" spans="7:21" ht="18" customHeight="1">
      <c r="G1335" s="204" t="s">
        <v>2288</v>
      </c>
      <c r="H1335" s="55" t="s">
        <v>89</v>
      </c>
      <c r="I1335" s="209">
        <v>42665632</v>
      </c>
      <c r="J1335" s="56"/>
      <c r="K1335" s="57"/>
      <c r="U1335" s="199"/>
    </row>
    <row r="1336" spans="7:21" ht="18" customHeight="1">
      <c r="G1336" s="204" t="s">
        <v>2289</v>
      </c>
      <c r="H1336" s="55" t="s">
        <v>89</v>
      </c>
      <c r="I1336" s="209">
        <v>42665632</v>
      </c>
      <c r="J1336" s="56"/>
      <c r="K1336" s="57"/>
      <c r="U1336" s="199"/>
    </row>
    <row r="1337" spans="7:21" ht="18" customHeight="1">
      <c r="G1337" s="204" t="s">
        <v>2290</v>
      </c>
      <c r="H1337" s="55" t="s">
        <v>238</v>
      </c>
      <c r="I1337" s="209">
        <v>24797652</v>
      </c>
      <c r="J1337" s="56"/>
      <c r="K1337" s="57"/>
      <c r="U1337" s="199"/>
    </row>
    <row r="1338" spans="7:21" ht="18" customHeight="1">
      <c r="G1338" s="204" t="s">
        <v>2291</v>
      </c>
      <c r="H1338" s="55" t="s">
        <v>238</v>
      </c>
      <c r="I1338" s="209">
        <v>24797652</v>
      </c>
      <c r="J1338" s="56"/>
      <c r="K1338" s="57"/>
      <c r="U1338" s="199"/>
    </row>
    <row r="1339" spans="7:21" ht="18" customHeight="1">
      <c r="G1339" s="204" t="s">
        <v>2292</v>
      </c>
      <c r="H1339" s="55" t="s">
        <v>238</v>
      </c>
      <c r="I1339" s="209">
        <v>24797652</v>
      </c>
      <c r="J1339" s="56"/>
      <c r="K1339" s="57"/>
      <c r="U1339" s="199"/>
    </row>
    <row r="1340" spans="7:21" ht="18" customHeight="1">
      <c r="G1340" s="204" t="s">
        <v>2293</v>
      </c>
      <c r="H1340" s="55" t="s">
        <v>238</v>
      </c>
      <c r="I1340" s="209">
        <v>24797652</v>
      </c>
      <c r="J1340" s="56"/>
      <c r="K1340" s="57"/>
      <c r="U1340" s="199"/>
    </row>
    <row r="1341" spans="7:21" ht="18" customHeight="1">
      <c r="G1341" s="204" t="s">
        <v>2294</v>
      </c>
      <c r="H1341" s="212" t="s">
        <v>3087</v>
      </c>
      <c r="I1341" s="209">
        <v>42216468</v>
      </c>
      <c r="J1341" s="56"/>
      <c r="K1341" s="57"/>
      <c r="U1341" s="199"/>
    </row>
    <row r="1342" spans="7:21" ht="18" customHeight="1">
      <c r="G1342" s="204" t="s">
        <v>2295</v>
      </c>
      <c r="H1342" s="212" t="s">
        <v>3088</v>
      </c>
      <c r="I1342" s="209">
        <v>42214692</v>
      </c>
      <c r="J1342" s="56"/>
      <c r="K1342" s="57"/>
      <c r="U1342" s="199"/>
    </row>
    <row r="1343" spans="7:21" ht="18" customHeight="1">
      <c r="G1343" s="204" t="s">
        <v>2296</v>
      </c>
      <c r="H1343" s="212" t="s">
        <v>3089</v>
      </c>
      <c r="I1343" s="209">
        <v>40886194</v>
      </c>
      <c r="J1343" s="56"/>
      <c r="K1343" s="57"/>
      <c r="U1343" s="199"/>
    </row>
    <row r="1344" spans="7:21" ht="18" customHeight="1">
      <c r="G1344" s="204" t="s">
        <v>2297</v>
      </c>
      <c r="H1344" s="212" t="s">
        <v>3089</v>
      </c>
      <c r="I1344" s="209">
        <v>40886194</v>
      </c>
      <c r="J1344" s="56"/>
      <c r="K1344" s="57"/>
      <c r="U1344" s="199"/>
    </row>
    <row r="1345" spans="7:21" ht="18" customHeight="1">
      <c r="G1345" s="204" t="s">
        <v>2298</v>
      </c>
      <c r="H1345" s="212" t="s">
        <v>3089</v>
      </c>
      <c r="I1345" s="209">
        <v>40886194</v>
      </c>
      <c r="J1345" s="56"/>
      <c r="K1345" s="57"/>
      <c r="U1345" s="199"/>
    </row>
    <row r="1346" spans="7:21" ht="18" customHeight="1">
      <c r="G1346" s="204" t="s">
        <v>2299</v>
      </c>
      <c r="H1346" s="212" t="s">
        <v>3089</v>
      </c>
      <c r="I1346" s="209">
        <v>40886194</v>
      </c>
      <c r="J1346" s="56"/>
      <c r="K1346" s="57"/>
      <c r="U1346" s="199"/>
    </row>
    <row r="1347" spans="7:21" ht="18" customHeight="1">
      <c r="G1347" s="204" t="s">
        <v>2300</v>
      </c>
      <c r="H1347" s="212" t="s">
        <v>3089</v>
      </c>
      <c r="I1347" s="209">
        <v>40886194</v>
      </c>
      <c r="J1347" s="56"/>
      <c r="K1347" s="57"/>
      <c r="U1347" s="199"/>
    </row>
    <row r="1348" spans="7:21" ht="18" customHeight="1">
      <c r="G1348" s="204" t="s">
        <v>2301</v>
      </c>
      <c r="H1348" s="212" t="s">
        <v>3089</v>
      </c>
      <c r="I1348" s="209">
        <v>40886194</v>
      </c>
      <c r="J1348" s="56"/>
      <c r="K1348" s="57"/>
      <c r="U1348" s="199"/>
    </row>
    <row r="1349" spans="7:21" ht="18" customHeight="1">
      <c r="G1349" s="204" t="s">
        <v>2302</v>
      </c>
      <c r="H1349" s="212" t="s">
        <v>3089</v>
      </c>
      <c r="I1349" s="209">
        <v>40886194</v>
      </c>
      <c r="J1349" s="56"/>
      <c r="K1349" s="57"/>
      <c r="U1349" s="199"/>
    </row>
    <row r="1350" spans="7:21" ht="18" customHeight="1">
      <c r="G1350" s="204" t="s">
        <v>2303</v>
      </c>
      <c r="H1350" s="212" t="s">
        <v>3089</v>
      </c>
      <c r="I1350" s="209">
        <v>40886194</v>
      </c>
      <c r="J1350" s="56"/>
      <c r="K1350" s="57"/>
      <c r="U1350" s="199"/>
    </row>
    <row r="1351" spans="7:21" ht="18" customHeight="1">
      <c r="G1351" s="204" t="s">
        <v>2304</v>
      </c>
      <c r="H1351" s="212" t="s">
        <v>3089</v>
      </c>
      <c r="I1351" s="209">
        <v>40886194</v>
      </c>
      <c r="J1351" s="56"/>
      <c r="K1351" s="57"/>
      <c r="U1351" s="199"/>
    </row>
    <row r="1352" spans="7:21" ht="18" customHeight="1">
      <c r="G1352" s="204" t="s">
        <v>2305</v>
      </c>
      <c r="H1352" s="212" t="s">
        <v>3089</v>
      </c>
      <c r="I1352" s="211">
        <v>40886194</v>
      </c>
      <c r="J1352" s="56"/>
      <c r="K1352" s="57"/>
      <c r="U1352" s="199"/>
    </row>
    <row r="1353" spans="7:21" ht="18" customHeight="1">
      <c r="G1353" s="204" t="s">
        <v>2306</v>
      </c>
      <c r="H1353" s="212" t="s">
        <v>3089</v>
      </c>
      <c r="I1353" s="211">
        <v>40886194</v>
      </c>
      <c r="J1353" s="56"/>
      <c r="K1353" s="57"/>
      <c r="U1353" s="199"/>
    </row>
    <row r="1354" spans="7:21" ht="18" customHeight="1">
      <c r="G1354" s="204" t="s">
        <v>2307</v>
      </c>
      <c r="H1354" s="212" t="s">
        <v>3089</v>
      </c>
      <c r="I1354" s="211">
        <v>40886194</v>
      </c>
      <c r="J1354" s="56"/>
      <c r="K1354" s="57"/>
      <c r="U1354" s="199"/>
    </row>
    <row r="1355" spans="7:21" ht="18" customHeight="1">
      <c r="G1355" s="204" t="s">
        <v>2308</v>
      </c>
      <c r="H1355" s="212" t="s">
        <v>3089</v>
      </c>
      <c r="I1355" s="211">
        <v>40886194</v>
      </c>
      <c r="J1355" s="56"/>
      <c r="K1355" s="57"/>
      <c r="U1355" s="199"/>
    </row>
    <row r="1356" spans="7:21" ht="18" customHeight="1">
      <c r="G1356" s="204" t="s">
        <v>2309</v>
      </c>
      <c r="H1356" s="212" t="s">
        <v>3089</v>
      </c>
      <c r="I1356" s="211">
        <v>40886194</v>
      </c>
      <c r="J1356" s="56"/>
      <c r="K1356" s="57"/>
      <c r="U1356" s="199"/>
    </row>
    <row r="1357" spans="7:21" ht="18" customHeight="1">
      <c r="G1357" s="204" t="s">
        <v>2310</v>
      </c>
      <c r="H1357" s="55" t="s">
        <v>239</v>
      </c>
      <c r="I1357" s="211">
        <v>45112986</v>
      </c>
      <c r="J1357" s="56"/>
      <c r="K1357" s="57"/>
      <c r="T1357" s="199"/>
      <c r="U1357" s="199"/>
    </row>
    <row r="1358" spans="7:21" ht="18" customHeight="1">
      <c r="G1358" s="204" t="s">
        <v>2311</v>
      </c>
      <c r="H1358" s="55" t="s">
        <v>239</v>
      </c>
      <c r="I1358" s="211">
        <v>45112986</v>
      </c>
      <c r="J1358" s="56"/>
      <c r="K1358" s="57"/>
      <c r="T1358" s="199"/>
      <c r="U1358" s="199"/>
    </row>
    <row r="1359" spans="7:21" ht="18" customHeight="1">
      <c r="G1359" s="204" t="s">
        <v>2312</v>
      </c>
      <c r="H1359" s="55" t="s">
        <v>240</v>
      </c>
      <c r="I1359" s="209">
        <v>86257802</v>
      </c>
      <c r="J1359" s="56"/>
      <c r="K1359" s="57"/>
      <c r="U1359" s="199"/>
    </row>
    <row r="1360" spans="7:21" ht="18" customHeight="1">
      <c r="G1360" s="204" t="s">
        <v>2313</v>
      </c>
      <c r="H1360" s="55" t="s">
        <v>240</v>
      </c>
      <c r="I1360" s="209">
        <v>86257802</v>
      </c>
      <c r="J1360" s="56"/>
      <c r="K1360" s="57"/>
      <c r="U1360" s="199"/>
    </row>
    <row r="1361" spans="7:21" ht="18" customHeight="1">
      <c r="G1361" s="204" t="s">
        <v>2314</v>
      </c>
      <c r="H1361" s="55" t="s">
        <v>240</v>
      </c>
      <c r="I1361" s="209">
        <v>86257802</v>
      </c>
      <c r="J1361" s="57"/>
      <c r="K1361" s="57"/>
      <c r="U1361" s="199"/>
    </row>
    <row r="1362" spans="7:21" ht="18" customHeight="1">
      <c r="G1362" s="204" t="s">
        <v>2315</v>
      </c>
      <c r="H1362" s="55" t="s">
        <v>240</v>
      </c>
      <c r="I1362" s="209">
        <v>86257802</v>
      </c>
      <c r="J1362" s="56"/>
      <c r="K1362" s="57"/>
      <c r="U1362" s="199"/>
    </row>
    <row r="1363" spans="7:21" ht="18" customHeight="1">
      <c r="G1363" s="204" t="s">
        <v>2316</v>
      </c>
      <c r="H1363" s="55" t="s">
        <v>240</v>
      </c>
      <c r="I1363" s="209">
        <v>86257802</v>
      </c>
      <c r="J1363" s="57"/>
      <c r="K1363" s="57"/>
      <c r="U1363" s="199"/>
    </row>
    <row r="1364" spans="7:21" ht="18" customHeight="1">
      <c r="G1364" s="204" t="s">
        <v>2317</v>
      </c>
      <c r="H1364" s="55" t="s">
        <v>240</v>
      </c>
      <c r="I1364" s="209">
        <v>86257802</v>
      </c>
      <c r="J1364" s="57"/>
      <c r="K1364" s="57"/>
      <c r="U1364" s="199"/>
    </row>
    <row r="1365" spans="7:21" ht="18" customHeight="1">
      <c r="G1365" s="204" t="s">
        <v>2318</v>
      </c>
      <c r="H1365" s="55" t="s">
        <v>240</v>
      </c>
      <c r="I1365" s="209">
        <v>86257802</v>
      </c>
      <c r="J1365" s="56"/>
      <c r="K1365" s="57"/>
      <c r="U1365" s="199"/>
    </row>
    <row r="1366" spans="7:21" ht="18" customHeight="1">
      <c r="G1366" s="204" t="s">
        <v>2319</v>
      </c>
      <c r="H1366" s="55" t="s">
        <v>90</v>
      </c>
      <c r="I1366" s="209">
        <v>45132300</v>
      </c>
      <c r="J1366" s="56"/>
      <c r="K1366" s="57"/>
      <c r="U1366" s="199"/>
    </row>
    <row r="1367" spans="7:21" ht="18" customHeight="1">
      <c r="G1367" s="203" t="s">
        <v>2320</v>
      </c>
      <c r="H1367" s="57" t="s">
        <v>90</v>
      </c>
      <c r="I1367" s="42">
        <v>45132300</v>
      </c>
      <c r="J1367" s="57"/>
      <c r="K1367" s="57"/>
      <c r="U1367" s="199"/>
    </row>
    <row r="1368" spans="7:21" ht="18" customHeight="1">
      <c r="G1368" s="204" t="s">
        <v>2321</v>
      </c>
      <c r="H1368" s="55" t="s">
        <v>90</v>
      </c>
      <c r="I1368" s="209">
        <v>45132300</v>
      </c>
      <c r="J1368" s="57"/>
      <c r="K1368" s="57"/>
      <c r="U1368" s="199"/>
    </row>
    <row r="1369" spans="7:21" ht="18" customHeight="1">
      <c r="G1369" s="203" t="s">
        <v>2322</v>
      </c>
      <c r="H1369" s="57" t="s">
        <v>90</v>
      </c>
      <c r="I1369" s="42">
        <v>45132300</v>
      </c>
      <c r="J1369" s="57"/>
      <c r="K1369" s="57"/>
      <c r="U1369" s="199"/>
    </row>
    <row r="1370" spans="7:21" ht="18" customHeight="1">
      <c r="G1370" s="203" t="s">
        <v>2323</v>
      </c>
      <c r="H1370" s="57" t="s">
        <v>90</v>
      </c>
      <c r="I1370" s="42">
        <v>45132300</v>
      </c>
      <c r="J1370" s="56"/>
      <c r="K1370" s="57"/>
      <c r="U1370" s="199"/>
    </row>
    <row r="1371" spans="7:21" ht="18" customHeight="1">
      <c r="G1371" s="204" t="s">
        <v>2324</v>
      </c>
      <c r="H1371" s="212" t="s">
        <v>91</v>
      </c>
      <c r="I1371" s="209">
        <v>89782371</v>
      </c>
      <c r="J1371" s="57"/>
      <c r="K1371" s="57"/>
      <c r="U1371" s="199"/>
    </row>
    <row r="1372" spans="7:21" ht="18" customHeight="1">
      <c r="G1372" s="204" t="s">
        <v>2325</v>
      </c>
      <c r="H1372" s="55" t="s">
        <v>91</v>
      </c>
      <c r="I1372" s="209">
        <v>89782371</v>
      </c>
      <c r="J1372" s="56"/>
      <c r="K1372" s="57"/>
      <c r="T1372" s="199"/>
      <c r="U1372" s="199"/>
    </row>
    <row r="1373" spans="7:21" ht="18" customHeight="1">
      <c r="G1373" s="203" t="s">
        <v>2326</v>
      </c>
      <c r="H1373" s="57" t="s">
        <v>91</v>
      </c>
      <c r="I1373" s="42">
        <v>89782371</v>
      </c>
      <c r="J1373" s="56"/>
      <c r="K1373" s="57"/>
      <c r="T1373" s="199"/>
      <c r="U1373" s="199"/>
    </row>
    <row r="1374" spans="7:21" ht="18" customHeight="1">
      <c r="G1374" s="203" t="s">
        <v>2327</v>
      </c>
      <c r="H1374" s="57" t="s">
        <v>91</v>
      </c>
      <c r="I1374" s="42">
        <v>89782371</v>
      </c>
      <c r="J1374" s="56"/>
      <c r="K1374" s="57"/>
      <c r="U1374" s="199"/>
    </row>
    <row r="1375" spans="7:21" ht="18" customHeight="1">
      <c r="G1375" s="203" t="s">
        <v>2328</v>
      </c>
      <c r="H1375" s="57" t="s">
        <v>91</v>
      </c>
      <c r="I1375" s="42">
        <v>89782371</v>
      </c>
      <c r="J1375" s="56"/>
      <c r="K1375" s="57"/>
      <c r="U1375" s="199"/>
    </row>
    <row r="1376" spans="7:21" ht="18" customHeight="1">
      <c r="G1376" s="204" t="s">
        <v>2329</v>
      </c>
      <c r="H1376" s="55" t="s">
        <v>241</v>
      </c>
      <c r="I1376" s="209">
        <v>16356651</v>
      </c>
      <c r="J1376" s="56"/>
      <c r="K1376" s="57"/>
      <c r="U1376" s="199"/>
    </row>
    <row r="1377" spans="7:21" ht="18" customHeight="1">
      <c r="G1377" s="203" t="s">
        <v>2330</v>
      </c>
      <c r="H1377" s="57" t="s">
        <v>241</v>
      </c>
      <c r="I1377" s="42">
        <v>16356651</v>
      </c>
      <c r="J1377" s="56"/>
      <c r="K1377" s="57"/>
      <c r="U1377" s="199"/>
    </row>
    <row r="1378" spans="7:21" ht="18" customHeight="1">
      <c r="G1378" s="204" t="s">
        <v>2331</v>
      </c>
      <c r="H1378" s="55" t="s">
        <v>241</v>
      </c>
      <c r="I1378" s="209">
        <v>16356651</v>
      </c>
      <c r="J1378" s="56"/>
      <c r="K1378" s="57"/>
      <c r="U1378" s="199"/>
    </row>
    <row r="1379" spans="7:21" ht="18" customHeight="1">
      <c r="G1379" s="204" t="s">
        <v>2332</v>
      </c>
      <c r="H1379" s="55" t="s">
        <v>241</v>
      </c>
      <c r="I1379" s="211">
        <v>16356651</v>
      </c>
      <c r="J1379" s="56"/>
      <c r="K1379" s="57"/>
      <c r="U1379" s="199"/>
    </row>
    <row r="1380" spans="7:21" ht="18" customHeight="1">
      <c r="G1380" s="204" t="s">
        <v>2333</v>
      </c>
      <c r="H1380" s="55" t="s">
        <v>241</v>
      </c>
      <c r="I1380" s="211">
        <v>16356651</v>
      </c>
      <c r="J1380" s="56"/>
      <c r="K1380" s="57"/>
      <c r="U1380" s="199"/>
    </row>
    <row r="1381" spans="7:21" ht="18" customHeight="1">
      <c r="G1381" s="204" t="s">
        <v>2334</v>
      </c>
      <c r="H1381" s="55" t="s">
        <v>241</v>
      </c>
      <c r="I1381" s="211">
        <v>16356651</v>
      </c>
      <c r="J1381" s="56"/>
      <c r="K1381" s="57"/>
      <c r="U1381" s="199"/>
    </row>
    <row r="1382" spans="7:21" ht="18" customHeight="1">
      <c r="G1382" s="204" t="s">
        <v>2335</v>
      </c>
      <c r="H1382" s="55" t="s">
        <v>241</v>
      </c>
      <c r="I1382" s="211">
        <v>16356651</v>
      </c>
      <c r="J1382" s="56"/>
      <c r="K1382" s="57"/>
      <c r="U1382" s="199"/>
    </row>
    <row r="1383" spans="7:21" ht="18" customHeight="1">
      <c r="G1383" s="204" t="s">
        <v>2336</v>
      </c>
      <c r="H1383" s="55" t="s">
        <v>242</v>
      </c>
      <c r="I1383" s="211">
        <v>42754959</v>
      </c>
      <c r="J1383" s="56"/>
      <c r="K1383" s="57"/>
      <c r="U1383" s="199"/>
    </row>
    <row r="1384" spans="7:21" ht="18" customHeight="1">
      <c r="G1384" s="204" t="s">
        <v>2337</v>
      </c>
      <c r="H1384" s="55" t="s">
        <v>92</v>
      </c>
      <c r="I1384" s="211">
        <v>28543700</v>
      </c>
      <c r="J1384" s="56"/>
      <c r="K1384" s="57"/>
      <c r="U1384" s="199"/>
    </row>
    <row r="1385" spans="7:21" ht="18" customHeight="1">
      <c r="G1385" s="204" t="s">
        <v>2338</v>
      </c>
      <c r="H1385" s="55" t="s">
        <v>92</v>
      </c>
      <c r="I1385" s="211">
        <v>28543700</v>
      </c>
      <c r="J1385" s="56"/>
      <c r="K1385" s="57"/>
      <c r="U1385" s="199"/>
    </row>
    <row r="1386" spans="7:21" ht="18" customHeight="1">
      <c r="G1386" s="204" t="s">
        <v>2339</v>
      </c>
      <c r="H1386" s="55" t="s">
        <v>243</v>
      </c>
      <c r="I1386" s="209">
        <v>97040035</v>
      </c>
      <c r="J1386" s="56"/>
      <c r="K1386" s="57"/>
      <c r="U1386" s="199"/>
    </row>
    <row r="1387" spans="7:21" ht="18" customHeight="1">
      <c r="G1387" s="204" t="s">
        <v>2340</v>
      </c>
      <c r="H1387" s="55" t="s">
        <v>243</v>
      </c>
      <c r="I1387" s="209">
        <v>97040035</v>
      </c>
      <c r="J1387" s="56"/>
      <c r="K1387" s="57"/>
      <c r="U1387" s="199"/>
    </row>
    <row r="1388" spans="7:21" ht="18" customHeight="1">
      <c r="G1388" s="204" t="s">
        <v>2341</v>
      </c>
      <c r="H1388" s="55" t="s">
        <v>93</v>
      </c>
      <c r="I1388" s="209">
        <v>54523531</v>
      </c>
      <c r="J1388" s="56"/>
      <c r="K1388" s="57"/>
      <c r="U1388" s="199"/>
    </row>
    <row r="1389" spans="7:21" ht="18" customHeight="1">
      <c r="G1389" s="204" t="s">
        <v>2342</v>
      </c>
      <c r="H1389" s="55" t="s">
        <v>93</v>
      </c>
      <c r="I1389" s="209">
        <v>54523531</v>
      </c>
      <c r="J1389" s="56"/>
      <c r="K1389" s="57"/>
      <c r="U1389" s="199"/>
    </row>
    <row r="1390" spans="7:21" ht="18" customHeight="1">
      <c r="G1390" s="204" t="s">
        <v>2343</v>
      </c>
      <c r="H1390" s="55" t="s">
        <v>961</v>
      </c>
      <c r="I1390" s="209">
        <v>45715608</v>
      </c>
      <c r="J1390" s="56"/>
      <c r="K1390" s="57"/>
      <c r="U1390" s="199"/>
    </row>
    <row r="1391" spans="7:21" ht="18" customHeight="1">
      <c r="G1391" s="204" t="s">
        <v>2344</v>
      </c>
      <c r="H1391" s="55" t="s">
        <v>961</v>
      </c>
      <c r="I1391" s="209">
        <v>45715608</v>
      </c>
      <c r="J1391" s="56"/>
      <c r="K1391" s="57"/>
      <c r="U1391" s="199"/>
    </row>
    <row r="1392" spans="7:21" ht="18" customHeight="1">
      <c r="G1392" s="204" t="s">
        <v>2345</v>
      </c>
      <c r="H1392" s="55" t="s">
        <v>94</v>
      </c>
      <c r="I1392" s="209">
        <v>27662349</v>
      </c>
      <c r="J1392" s="56"/>
      <c r="K1392" s="57"/>
      <c r="U1392" s="199"/>
    </row>
    <row r="1393" spans="7:21" ht="18" customHeight="1">
      <c r="G1393" s="204" t="s">
        <v>2346</v>
      </c>
      <c r="H1393" s="55" t="s">
        <v>94</v>
      </c>
      <c r="I1393" s="209">
        <v>27662349</v>
      </c>
      <c r="J1393" s="56"/>
      <c r="K1393" s="57"/>
      <c r="U1393" s="199"/>
    </row>
    <row r="1394" spans="7:21" ht="18" customHeight="1">
      <c r="G1394" s="204" t="s">
        <v>2347</v>
      </c>
      <c r="H1394" s="55" t="s">
        <v>105</v>
      </c>
      <c r="I1394" s="209">
        <v>64822523</v>
      </c>
      <c r="J1394" s="56"/>
      <c r="K1394" s="57"/>
      <c r="U1394" s="199"/>
    </row>
    <row r="1395" spans="7:21" ht="18" customHeight="1">
      <c r="G1395" s="204" t="s">
        <v>2348</v>
      </c>
      <c r="H1395" s="55" t="s">
        <v>95</v>
      </c>
      <c r="I1395" s="209">
        <v>70550463</v>
      </c>
      <c r="J1395" s="56"/>
      <c r="K1395" s="57"/>
      <c r="U1395" s="199"/>
    </row>
    <row r="1396" spans="7:21" ht="18" customHeight="1">
      <c r="G1396" s="204" t="s">
        <v>2349</v>
      </c>
      <c r="H1396" s="55" t="s">
        <v>95</v>
      </c>
      <c r="I1396" s="209">
        <v>70550463</v>
      </c>
      <c r="J1396" s="56"/>
      <c r="K1396" s="57"/>
      <c r="U1396" s="199"/>
    </row>
    <row r="1397" spans="7:21" ht="18" customHeight="1">
      <c r="G1397" s="204" t="s">
        <v>2350</v>
      </c>
      <c r="H1397" s="55" t="s">
        <v>95</v>
      </c>
      <c r="I1397" s="209">
        <v>70550463</v>
      </c>
      <c r="J1397" s="56"/>
      <c r="K1397" s="57"/>
      <c r="U1397" s="199"/>
    </row>
    <row r="1398" spans="7:21" ht="18" customHeight="1">
      <c r="G1398" s="204" t="s">
        <v>2351</v>
      </c>
      <c r="H1398" s="55" t="s">
        <v>95</v>
      </c>
      <c r="I1398" s="209">
        <v>70550463</v>
      </c>
      <c r="J1398" s="56"/>
      <c r="K1398" s="57"/>
      <c r="U1398" s="199"/>
    </row>
    <row r="1399" spans="7:21" ht="18" customHeight="1">
      <c r="G1399" s="204" t="s">
        <v>2352</v>
      </c>
      <c r="H1399" s="55" t="s">
        <v>95</v>
      </c>
      <c r="I1399" s="209">
        <v>70550463</v>
      </c>
      <c r="J1399" s="56"/>
      <c r="K1399" s="57"/>
      <c r="U1399" s="199"/>
    </row>
    <row r="1400" spans="7:21" ht="18" customHeight="1">
      <c r="G1400" s="204" t="s">
        <v>2353</v>
      </c>
      <c r="H1400" s="55" t="s">
        <v>95</v>
      </c>
      <c r="I1400" s="211">
        <v>70550463</v>
      </c>
      <c r="J1400" s="56"/>
      <c r="K1400" s="57"/>
      <c r="U1400" s="199"/>
    </row>
    <row r="1401" spans="7:21" ht="18" customHeight="1">
      <c r="G1401" s="204" t="s">
        <v>2354</v>
      </c>
      <c r="H1401" s="55" t="s">
        <v>95</v>
      </c>
      <c r="I1401" s="211">
        <v>70550463</v>
      </c>
      <c r="J1401" s="56"/>
      <c r="K1401" s="57"/>
      <c r="U1401" s="199"/>
    </row>
    <row r="1402" spans="7:21" ht="18" customHeight="1">
      <c r="G1402" s="204" t="s">
        <v>2355</v>
      </c>
      <c r="H1402" s="55" t="s">
        <v>100</v>
      </c>
      <c r="I1402" s="211">
        <v>14791503</v>
      </c>
      <c r="J1402" s="56"/>
      <c r="K1402" s="57"/>
      <c r="U1402" s="199"/>
    </row>
    <row r="1403" spans="7:21" ht="18" customHeight="1">
      <c r="G1403" s="204" t="s">
        <v>2356</v>
      </c>
      <c r="H1403" s="55" t="s">
        <v>100</v>
      </c>
      <c r="I1403" s="211">
        <v>14791503</v>
      </c>
      <c r="J1403" s="56"/>
      <c r="K1403" s="57"/>
      <c r="U1403" s="199"/>
    </row>
    <row r="1404" spans="7:21" ht="18" customHeight="1">
      <c r="G1404" s="204" t="s">
        <v>2357</v>
      </c>
      <c r="H1404" s="55" t="s">
        <v>96</v>
      </c>
      <c r="I1404" s="211">
        <v>90714133</v>
      </c>
      <c r="J1404" s="56"/>
      <c r="K1404" s="57"/>
      <c r="U1404" s="199"/>
    </row>
    <row r="1405" spans="7:21" ht="18" customHeight="1">
      <c r="G1405" s="204" t="s">
        <v>2358</v>
      </c>
      <c r="H1405" s="55" t="s">
        <v>629</v>
      </c>
      <c r="I1405" s="211">
        <v>16033230</v>
      </c>
      <c r="J1405" s="56"/>
      <c r="K1405" s="57"/>
      <c r="U1405" s="199"/>
    </row>
    <row r="1406" spans="7:21" ht="18" customHeight="1">
      <c r="G1406" s="204" t="s">
        <v>2359</v>
      </c>
      <c r="H1406" s="55" t="s">
        <v>629</v>
      </c>
      <c r="I1406" s="211">
        <v>16033230</v>
      </c>
      <c r="J1406" s="56"/>
      <c r="K1406" s="57"/>
      <c r="U1406" s="199"/>
    </row>
    <row r="1407" spans="7:21" ht="18" customHeight="1">
      <c r="G1407" s="204" t="s">
        <v>2360</v>
      </c>
      <c r="H1407" s="55" t="s">
        <v>97</v>
      </c>
      <c r="I1407" s="209">
        <v>80311744</v>
      </c>
      <c r="J1407" s="56"/>
      <c r="K1407" s="57"/>
      <c r="U1407" s="199"/>
    </row>
    <row r="1408" spans="7:21" ht="18" customHeight="1">
      <c r="G1408" s="204" t="s">
        <v>2361</v>
      </c>
      <c r="H1408" s="55" t="s">
        <v>101</v>
      </c>
      <c r="I1408" s="209">
        <v>86713203</v>
      </c>
      <c r="J1408" s="56"/>
      <c r="K1408" s="57"/>
      <c r="U1408" s="199"/>
    </row>
    <row r="1409" spans="7:21" ht="18" customHeight="1">
      <c r="G1409" s="204" t="s">
        <v>2362</v>
      </c>
      <c r="H1409" s="55" t="s">
        <v>102</v>
      </c>
      <c r="I1409" s="209">
        <v>53155930</v>
      </c>
      <c r="J1409" s="56"/>
      <c r="K1409" s="57"/>
      <c r="U1409" s="199"/>
    </row>
    <row r="1410" spans="7:21" ht="18" customHeight="1">
      <c r="G1410" s="204" t="s">
        <v>2363</v>
      </c>
      <c r="H1410" s="55" t="s">
        <v>103</v>
      </c>
      <c r="I1410" s="209">
        <v>28955391</v>
      </c>
      <c r="J1410" s="56"/>
      <c r="K1410" s="57"/>
      <c r="U1410" s="199"/>
    </row>
    <row r="1411" spans="7:21" ht="18" customHeight="1">
      <c r="G1411" s="204" t="s">
        <v>2364</v>
      </c>
      <c r="H1411" s="55" t="s">
        <v>98</v>
      </c>
      <c r="I1411" s="209">
        <v>36899730</v>
      </c>
      <c r="J1411" s="56"/>
      <c r="K1411" s="57"/>
      <c r="U1411" s="199"/>
    </row>
    <row r="1412" spans="7:21" ht="18" customHeight="1">
      <c r="G1412" s="204" t="s">
        <v>2365</v>
      </c>
      <c r="H1412" s="55" t="s">
        <v>99</v>
      </c>
      <c r="I1412" s="209">
        <v>55980393</v>
      </c>
      <c r="J1412" s="56"/>
      <c r="K1412" s="57"/>
      <c r="U1412" s="199"/>
    </row>
    <row r="1413" spans="7:21" ht="18" customHeight="1">
      <c r="G1413" s="204" t="s">
        <v>2366</v>
      </c>
      <c r="H1413" s="55" t="s">
        <v>99</v>
      </c>
      <c r="I1413" s="209">
        <v>55980393</v>
      </c>
      <c r="J1413" s="56"/>
      <c r="K1413" s="57"/>
      <c r="U1413" s="199"/>
    </row>
    <row r="1414" spans="7:21" ht="18" customHeight="1">
      <c r="G1414" s="204" t="s">
        <v>2367</v>
      </c>
      <c r="H1414" s="55" t="s">
        <v>99</v>
      </c>
      <c r="I1414" s="209">
        <v>55980393</v>
      </c>
      <c r="J1414" s="56"/>
      <c r="K1414" s="57"/>
      <c r="U1414" s="199"/>
    </row>
    <row r="1415" spans="7:21" ht="18" customHeight="1">
      <c r="G1415" s="204" t="s">
        <v>2368</v>
      </c>
      <c r="H1415" s="55" t="s">
        <v>99</v>
      </c>
      <c r="I1415" s="209">
        <v>55980393</v>
      </c>
      <c r="J1415" s="56"/>
      <c r="K1415" s="57"/>
      <c r="U1415" s="199"/>
    </row>
    <row r="1416" spans="7:21" ht="18" customHeight="1">
      <c r="G1416" s="204" t="s">
        <v>2369</v>
      </c>
      <c r="H1416" s="55" t="s">
        <v>99</v>
      </c>
      <c r="I1416" s="209">
        <v>55980393</v>
      </c>
      <c r="J1416" s="56"/>
      <c r="K1416" s="57"/>
      <c r="U1416" s="199"/>
    </row>
    <row r="1417" spans="7:21" ht="18" customHeight="1">
      <c r="G1417" s="204" t="s">
        <v>2370</v>
      </c>
      <c r="H1417" s="55" t="s">
        <v>99</v>
      </c>
      <c r="I1417" s="209">
        <v>55980393</v>
      </c>
      <c r="J1417" s="56"/>
      <c r="K1417" s="57"/>
      <c r="U1417" s="199"/>
    </row>
    <row r="1418" spans="7:21" ht="18" customHeight="1">
      <c r="G1418" s="204" t="s">
        <v>2371</v>
      </c>
      <c r="H1418" s="55" t="s">
        <v>104</v>
      </c>
      <c r="I1418" s="209">
        <v>42685861</v>
      </c>
      <c r="J1418" s="56"/>
      <c r="K1418" s="57"/>
      <c r="U1418" s="199"/>
    </row>
    <row r="1419" spans="7:21" ht="18" customHeight="1">
      <c r="G1419" s="204" t="s">
        <v>2372</v>
      </c>
      <c r="H1419" s="55" t="s">
        <v>104</v>
      </c>
      <c r="I1419" s="209">
        <v>42685861</v>
      </c>
      <c r="J1419" s="56"/>
      <c r="K1419" s="57"/>
      <c r="U1419" s="199"/>
    </row>
    <row r="1420" spans="7:21" ht="18" customHeight="1">
      <c r="G1420" s="204" t="s">
        <v>2373</v>
      </c>
      <c r="H1420" s="55" t="s">
        <v>104</v>
      </c>
      <c r="I1420" s="209">
        <v>42685861</v>
      </c>
      <c r="J1420" s="56"/>
      <c r="K1420" s="57"/>
      <c r="U1420" s="199"/>
    </row>
    <row r="1421" spans="7:21" ht="18" customHeight="1">
      <c r="G1421" s="204" t="s">
        <v>2374</v>
      </c>
      <c r="H1421" s="55" t="s">
        <v>244</v>
      </c>
      <c r="I1421" s="209">
        <v>59217309</v>
      </c>
      <c r="J1421" s="57"/>
      <c r="K1421" s="57"/>
      <c r="U1421" s="199"/>
    </row>
    <row r="1422" spans="7:21" ht="18" customHeight="1">
      <c r="G1422" s="204" t="s">
        <v>2375</v>
      </c>
      <c r="H1422" s="55" t="s">
        <v>244</v>
      </c>
      <c r="I1422" s="209">
        <v>59217309</v>
      </c>
      <c r="J1422" s="56"/>
      <c r="K1422" s="57"/>
      <c r="U1422" s="199"/>
    </row>
    <row r="1423" spans="7:21" ht="18" customHeight="1">
      <c r="G1423" s="204" t="s">
        <v>2376</v>
      </c>
      <c r="H1423" s="55" t="s">
        <v>244</v>
      </c>
      <c r="I1423" s="209">
        <v>59217309</v>
      </c>
      <c r="J1423" s="56"/>
      <c r="K1423" s="57"/>
      <c r="U1423" s="199"/>
    </row>
    <row r="1424" spans="7:21" ht="18" customHeight="1">
      <c r="G1424" s="204" t="s">
        <v>2377</v>
      </c>
      <c r="H1424" s="55" t="s">
        <v>244</v>
      </c>
      <c r="I1424" s="209">
        <v>59217309</v>
      </c>
      <c r="J1424" s="56"/>
      <c r="K1424" s="57"/>
      <c r="U1424" s="199"/>
    </row>
    <row r="1425" spans="7:21" ht="18" customHeight="1">
      <c r="G1425" s="204" t="s">
        <v>2378</v>
      </c>
      <c r="H1425" s="55" t="s">
        <v>244</v>
      </c>
      <c r="I1425" s="209">
        <v>59217309</v>
      </c>
      <c r="J1425" s="57"/>
      <c r="K1425" s="57"/>
      <c r="U1425" s="199"/>
    </row>
    <row r="1426" spans="7:21" ht="18" customHeight="1">
      <c r="G1426" s="204" t="s">
        <v>2379</v>
      </c>
      <c r="H1426" s="55" t="s">
        <v>244</v>
      </c>
      <c r="I1426" s="209">
        <v>59217309</v>
      </c>
      <c r="J1426" s="56"/>
      <c r="K1426" s="57"/>
      <c r="U1426" s="199"/>
    </row>
    <row r="1427" spans="7:21" ht="18" customHeight="1">
      <c r="G1427" s="203" t="s">
        <v>2380</v>
      </c>
      <c r="H1427" s="57" t="s">
        <v>106</v>
      </c>
      <c r="I1427" s="42">
        <v>42778185</v>
      </c>
      <c r="J1427" s="56"/>
      <c r="K1427" s="57"/>
      <c r="U1427" s="199"/>
    </row>
    <row r="1428" spans="7:21" ht="18" customHeight="1">
      <c r="G1428" s="204" t="s">
        <v>2381</v>
      </c>
      <c r="H1428" s="55" t="s">
        <v>107</v>
      </c>
      <c r="I1428" s="209">
        <v>16043981</v>
      </c>
      <c r="J1428" s="56"/>
      <c r="K1428" s="57"/>
      <c r="U1428" s="199"/>
    </row>
    <row r="1429" spans="7:21" ht="18" customHeight="1">
      <c r="G1429" s="204" t="s">
        <v>2382</v>
      </c>
      <c r="H1429" s="55" t="s">
        <v>107</v>
      </c>
      <c r="I1429" s="209">
        <v>16043981</v>
      </c>
      <c r="J1429" s="56"/>
      <c r="K1429" s="57"/>
      <c r="U1429" s="199"/>
    </row>
    <row r="1430" spans="7:21" ht="18" customHeight="1">
      <c r="G1430" s="204" t="s">
        <v>2383</v>
      </c>
      <c r="H1430" s="55" t="s">
        <v>296</v>
      </c>
      <c r="I1430" s="209">
        <v>19350955</v>
      </c>
      <c r="J1430" s="56"/>
      <c r="K1430" s="57"/>
      <c r="U1430" s="199"/>
    </row>
    <row r="1431" spans="7:21" ht="18" customHeight="1">
      <c r="G1431" s="203" t="s">
        <v>2384</v>
      </c>
      <c r="H1431" s="57" t="s">
        <v>296</v>
      </c>
      <c r="I1431" s="42">
        <v>19350955</v>
      </c>
      <c r="J1431" s="56"/>
      <c r="K1431" s="57"/>
      <c r="U1431" s="199"/>
    </row>
    <row r="1432" spans="7:21" ht="18" customHeight="1">
      <c r="G1432" s="204" t="s">
        <v>2385</v>
      </c>
      <c r="H1432" s="55" t="s">
        <v>245</v>
      </c>
      <c r="I1432" s="209">
        <v>28957068</v>
      </c>
      <c r="J1432" s="56"/>
      <c r="K1432" s="57"/>
      <c r="U1432" s="199"/>
    </row>
    <row r="1433" spans="7:21" ht="18" customHeight="1">
      <c r="G1433" s="204" t="s">
        <v>2386</v>
      </c>
      <c r="H1433" s="55" t="s">
        <v>246</v>
      </c>
      <c r="I1433" s="209">
        <v>16245749</v>
      </c>
      <c r="J1433" s="56"/>
      <c r="K1433" s="57"/>
      <c r="U1433" s="199"/>
    </row>
    <row r="1434" spans="7:21" ht="18" customHeight="1">
      <c r="G1434" s="204" t="s">
        <v>2387</v>
      </c>
      <c r="H1434" s="55" t="s">
        <v>246</v>
      </c>
      <c r="I1434" s="209">
        <v>16245749</v>
      </c>
      <c r="J1434" s="56"/>
      <c r="K1434" s="57"/>
      <c r="U1434" s="199"/>
    </row>
    <row r="1435" spans="7:21" ht="18" customHeight="1">
      <c r="G1435" s="204" t="s">
        <v>2388</v>
      </c>
      <c r="H1435" s="55" t="s">
        <v>246</v>
      </c>
      <c r="I1435" s="209">
        <v>16245749</v>
      </c>
      <c r="J1435" s="56"/>
      <c r="K1435" s="57"/>
      <c r="U1435" s="199"/>
    </row>
    <row r="1436" spans="7:21" ht="18" customHeight="1">
      <c r="G1436" s="204" t="s">
        <v>2389</v>
      </c>
      <c r="H1436" s="55" t="s">
        <v>246</v>
      </c>
      <c r="I1436" s="209">
        <v>16245749</v>
      </c>
      <c r="J1436" s="56"/>
      <c r="K1436" s="57"/>
      <c r="U1436" s="199"/>
    </row>
    <row r="1437" spans="7:21" ht="18" customHeight="1">
      <c r="G1437" s="204" t="s">
        <v>2390</v>
      </c>
      <c r="H1437" s="55" t="s">
        <v>246</v>
      </c>
      <c r="I1437" s="209">
        <v>16245749</v>
      </c>
      <c r="J1437" s="56"/>
      <c r="K1437" s="57"/>
      <c r="U1437" s="199"/>
    </row>
    <row r="1438" spans="7:21" ht="18" customHeight="1">
      <c r="G1438" s="204" t="s">
        <v>2391</v>
      </c>
      <c r="H1438" s="55" t="s">
        <v>246</v>
      </c>
      <c r="I1438" s="209">
        <v>16245749</v>
      </c>
      <c r="J1438" s="56"/>
      <c r="K1438" s="57"/>
      <c r="U1438" s="199"/>
    </row>
    <row r="1439" spans="7:21" ht="18" customHeight="1">
      <c r="G1439" s="204" t="s">
        <v>2392</v>
      </c>
      <c r="H1439" s="55" t="s">
        <v>246</v>
      </c>
      <c r="I1439" s="211">
        <v>16245749</v>
      </c>
      <c r="J1439" s="56"/>
      <c r="K1439" s="57"/>
      <c r="U1439" s="199"/>
    </row>
    <row r="1440" spans="7:21" ht="18" customHeight="1">
      <c r="G1440" s="204" t="s">
        <v>2393</v>
      </c>
      <c r="H1440" s="55" t="s">
        <v>247</v>
      </c>
      <c r="I1440" s="211">
        <v>24435602</v>
      </c>
      <c r="J1440" s="56"/>
      <c r="K1440" s="57"/>
      <c r="U1440" s="199"/>
    </row>
    <row r="1441" spans="7:21" ht="18" customHeight="1">
      <c r="G1441" s="204" t="s">
        <v>2394</v>
      </c>
      <c r="H1441" s="55" t="s">
        <v>248</v>
      </c>
      <c r="I1441" s="211">
        <v>81231585</v>
      </c>
      <c r="J1441" s="56"/>
      <c r="K1441" s="57"/>
      <c r="U1441" s="199"/>
    </row>
    <row r="1442" spans="7:21" ht="18" customHeight="1">
      <c r="G1442" s="204" t="s">
        <v>2395</v>
      </c>
      <c r="H1442" s="55" t="s">
        <v>248</v>
      </c>
      <c r="I1442" s="211">
        <v>81231585</v>
      </c>
      <c r="J1442" s="56"/>
      <c r="K1442" s="57"/>
      <c r="U1442" s="199"/>
    </row>
    <row r="1443" spans="7:21" ht="18" customHeight="1">
      <c r="G1443" s="204" t="s">
        <v>2396</v>
      </c>
      <c r="H1443" s="55" t="s">
        <v>248</v>
      </c>
      <c r="I1443" s="211">
        <v>81231585</v>
      </c>
      <c r="J1443" s="56"/>
      <c r="K1443" s="57"/>
      <c r="U1443" s="199"/>
    </row>
    <row r="1444" spans="7:21" ht="18" customHeight="1">
      <c r="G1444" s="204" t="s">
        <v>2397</v>
      </c>
      <c r="H1444" s="55" t="s">
        <v>248</v>
      </c>
      <c r="I1444" s="211">
        <v>81231585</v>
      </c>
      <c r="J1444" s="56"/>
      <c r="K1444" s="57"/>
      <c r="U1444" s="199"/>
    </row>
    <row r="1445" spans="7:21" ht="18" customHeight="1">
      <c r="G1445" s="204" t="s">
        <v>2398</v>
      </c>
      <c r="H1445" s="55" t="s">
        <v>248</v>
      </c>
      <c r="I1445" s="211">
        <v>81231585</v>
      </c>
      <c r="J1445" s="56"/>
      <c r="K1445" s="57"/>
      <c r="U1445" s="199"/>
    </row>
    <row r="1446" spans="7:21" ht="18" customHeight="1">
      <c r="G1446" s="204" t="s">
        <v>2399</v>
      </c>
      <c r="H1446" s="55" t="s">
        <v>248</v>
      </c>
      <c r="I1446" s="209">
        <v>81231585</v>
      </c>
      <c r="J1446" s="56"/>
      <c r="K1446" s="57"/>
      <c r="U1446" s="199"/>
    </row>
    <row r="1447" spans="7:21" ht="18" customHeight="1">
      <c r="G1447" s="204" t="s">
        <v>2400</v>
      </c>
      <c r="H1447" s="55" t="s">
        <v>248</v>
      </c>
      <c r="I1447" s="209">
        <v>81231585</v>
      </c>
      <c r="J1447" s="56"/>
      <c r="K1447" s="57"/>
      <c r="U1447" s="199"/>
    </row>
    <row r="1448" spans="7:21" ht="18" customHeight="1">
      <c r="G1448" s="204" t="s">
        <v>2401</v>
      </c>
      <c r="H1448" s="55" t="s">
        <v>249</v>
      </c>
      <c r="I1448" s="209">
        <v>54739173</v>
      </c>
      <c r="J1448" s="56"/>
      <c r="K1448" s="57"/>
      <c r="U1448" s="199"/>
    </row>
    <row r="1449" spans="7:21" ht="18" customHeight="1">
      <c r="G1449" s="204" t="s">
        <v>2402</v>
      </c>
      <c r="H1449" s="55" t="s">
        <v>250</v>
      </c>
      <c r="I1449" s="209">
        <v>16359571</v>
      </c>
      <c r="J1449" s="56"/>
      <c r="K1449" s="57"/>
      <c r="U1449" s="199"/>
    </row>
    <row r="1450" spans="7:21" ht="18" customHeight="1">
      <c r="G1450" s="204" t="s">
        <v>2403</v>
      </c>
      <c r="H1450" s="55" t="s">
        <v>250</v>
      </c>
      <c r="I1450" s="209">
        <v>16359571</v>
      </c>
      <c r="J1450" s="56"/>
      <c r="K1450" s="57"/>
      <c r="U1450" s="199"/>
    </row>
    <row r="1451" spans="7:21" ht="18" customHeight="1">
      <c r="G1451" s="204" t="s">
        <v>2404</v>
      </c>
      <c r="H1451" s="55" t="s">
        <v>257</v>
      </c>
      <c r="I1451" s="209">
        <v>54939427</v>
      </c>
      <c r="J1451" s="56"/>
      <c r="K1451" s="57"/>
      <c r="U1451" s="199"/>
    </row>
    <row r="1452" spans="7:21" ht="18" customHeight="1">
      <c r="G1452" s="204" t="s">
        <v>2405</v>
      </c>
      <c r="H1452" s="55" t="s">
        <v>258</v>
      </c>
      <c r="I1452" s="209">
        <v>12835483</v>
      </c>
      <c r="J1452" s="56"/>
      <c r="K1452" s="57"/>
      <c r="U1452" s="199"/>
    </row>
    <row r="1453" spans="7:21" ht="18" customHeight="1">
      <c r="G1453" s="204" t="s">
        <v>2406</v>
      </c>
      <c r="H1453" s="55" t="s">
        <v>258</v>
      </c>
      <c r="I1453" s="209">
        <v>12835483</v>
      </c>
      <c r="J1453" s="56"/>
      <c r="K1453" s="57"/>
      <c r="U1453" s="199"/>
    </row>
    <row r="1454" spans="7:21" ht="18" customHeight="1">
      <c r="G1454" s="204" t="s">
        <v>2407</v>
      </c>
      <c r="H1454" s="55" t="s">
        <v>258</v>
      </c>
      <c r="I1454" s="209">
        <v>12835483</v>
      </c>
      <c r="J1454" s="57"/>
      <c r="K1454" s="57"/>
      <c r="U1454" s="199"/>
    </row>
    <row r="1455" spans="7:21" ht="18" customHeight="1">
      <c r="G1455" s="204" t="s">
        <v>2408</v>
      </c>
      <c r="H1455" s="55" t="s">
        <v>258</v>
      </c>
      <c r="I1455" s="209">
        <v>12835483</v>
      </c>
      <c r="J1455" s="56"/>
      <c r="K1455" s="57"/>
      <c r="U1455" s="199"/>
    </row>
    <row r="1456" spans="7:21" ht="18" customHeight="1">
      <c r="G1456" s="204" t="s">
        <v>2409</v>
      </c>
      <c r="H1456" s="55" t="s">
        <v>258</v>
      </c>
      <c r="I1456" s="209">
        <v>12835483</v>
      </c>
      <c r="J1456" s="56"/>
      <c r="K1456" s="57"/>
      <c r="U1456" s="199"/>
    </row>
    <row r="1457" spans="7:21" ht="18" customHeight="1">
      <c r="G1457" s="204" t="s">
        <v>2410</v>
      </c>
      <c r="H1457" s="55" t="s">
        <v>853</v>
      </c>
      <c r="I1457" s="209">
        <v>22918363</v>
      </c>
      <c r="J1457" s="56"/>
      <c r="K1457" s="57"/>
      <c r="U1457" s="199"/>
    </row>
    <row r="1458" spans="7:21" ht="18" customHeight="1">
      <c r="G1458" s="204" t="s">
        <v>2411</v>
      </c>
      <c r="H1458" s="55" t="s">
        <v>853</v>
      </c>
      <c r="I1458" s="209">
        <v>22918363</v>
      </c>
      <c r="J1458" s="56"/>
      <c r="K1458" s="57"/>
      <c r="U1458" s="199"/>
    </row>
    <row r="1459" spans="7:21" ht="18" customHeight="1">
      <c r="G1459" s="204" t="s">
        <v>2412</v>
      </c>
      <c r="H1459" s="55" t="s">
        <v>853</v>
      </c>
      <c r="I1459" s="209">
        <v>22918363</v>
      </c>
      <c r="J1459" s="56"/>
      <c r="K1459" s="57"/>
      <c r="U1459" s="199"/>
    </row>
    <row r="1460" spans="7:21" ht="18" customHeight="1">
      <c r="G1460" s="203" t="s">
        <v>2413</v>
      </c>
      <c r="H1460" s="57" t="s">
        <v>853</v>
      </c>
      <c r="I1460" s="42">
        <v>22918363</v>
      </c>
      <c r="J1460" s="57"/>
      <c r="K1460" s="57"/>
      <c r="U1460" s="199"/>
    </row>
    <row r="1461" spans="7:21" ht="18" customHeight="1">
      <c r="G1461" s="204" t="s">
        <v>2414</v>
      </c>
      <c r="H1461" s="55" t="s">
        <v>853</v>
      </c>
      <c r="I1461" s="209">
        <v>22918363</v>
      </c>
      <c r="J1461" s="56"/>
      <c r="K1461" s="57"/>
      <c r="U1461" s="199"/>
    </row>
    <row r="1462" spans="7:21" ht="18" customHeight="1">
      <c r="G1462" s="204" t="s">
        <v>2415</v>
      </c>
      <c r="H1462" s="55" t="s">
        <v>853</v>
      </c>
      <c r="I1462" s="209">
        <v>22918363</v>
      </c>
      <c r="J1462" s="56"/>
      <c r="K1462" s="57"/>
      <c r="U1462" s="199"/>
    </row>
    <row r="1463" spans="7:21" ht="18" customHeight="1">
      <c r="G1463" s="204" t="s">
        <v>2416</v>
      </c>
      <c r="H1463" s="55" t="s">
        <v>853</v>
      </c>
      <c r="I1463" s="209">
        <v>22918363</v>
      </c>
      <c r="J1463" s="56"/>
      <c r="K1463" s="57"/>
      <c r="U1463" s="199"/>
    </row>
    <row r="1464" spans="7:21" ht="18" customHeight="1">
      <c r="G1464" s="204" t="s">
        <v>2417</v>
      </c>
      <c r="H1464" s="55" t="s">
        <v>962</v>
      </c>
      <c r="I1464" s="209">
        <v>81252960</v>
      </c>
      <c r="J1464" s="56"/>
      <c r="K1464" s="57"/>
      <c r="U1464" s="199"/>
    </row>
    <row r="1465" spans="7:21" ht="18" customHeight="1">
      <c r="G1465" s="204" t="s">
        <v>2418</v>
      </c>
      <c r="H1465" s="55" t="s">
        <v>962</v>
      </c>
      <c r="I1465" s="209">
        <v>81252960</v>
      </c>
      <c r="J1465" s="56"/>
      <c r="K1465" s="57"/>
      <c r="U1465" s="199"/>
    </row>
    <row r="1466" spans="7:21" ht="18" customHeight="1">
      <c r="G1466" s="203" t="s">
        <v>2419</v>
      </c>
      <c r="H1466" s="57" t="s">
        <v>962</v>
      </c>
      <c r="I1466" s="42">
        <v>81252960</v>
      </c>
      <c r="J1466" s="56"/>
      <c r="K1466" s="57"/>
      <c r="U1466" s="199"/>
    </row>
    <row r="1467" spans="7:21" ht="18" customHeight="1">
      <c r="G1467" s="204" t="s">
        <v>2420</v>
      </c>
      <c r="H1467" s="55" t="s">
        <v>962</v>
      </c>
      <c r="I1467" s="209">
        <v>81252960</v>
      </c>
      <c r="J1467" s="56"/>
      <c r="K1467" s="57"/>
      <c r="U1467" s="199"/>
    </row>
    <row r="1468" spans="7:21" ht="18" customHeight="1">
      <c r="G1468" s="204" t="s">
        <v>2421</v>
      </c>
      <c r="H1468" s="55" t="s">
        <v>962</v>
      </c>
      <c r="I1468" s="209">
        <v>81252960</v>
      </c>
      <c r="J1468" s="56"/>
      <c r="K1468" s="57"/>
      <c r="U1468" s="199"/>
    </row>
    <row r="1469" spans="7:21" ht="18" customHeight="1">
      <c r="G1469" s="204" t="s">
        <v>2422</v>
      </c>
      <c r="H1469" s="55" t="s">
        <v>962</v>
      </c>
      <c r="I1469" s="209">
        <v>81252960</v>
      </c>
      <c r="J1469" s="56"/>
      <c r="K1469" s="57"/>
      <c r="U1469" s="199"/>
    </row>
    <row r="1470" spans="7:21" ht="18" customHeight="1">
      <c r="G1470" s="204" t="s">
        <v>2423</v>
      </c>
      <c r="H1470" s="55" t="s">
        <v>962</v>
      </c>
      <c r="I1470" s="209">
        <v>81252960</v>
      </c>
      <c r="J1470" s="56"/>
      <c r="K1470" s="57"/>
      <c r="U1470" s="199"/>
    </row>
    <row r="1471" spans="7:21" ht="18" customHeight="1">
      <c r="G1471" s="204" t="s">
        <v>2424</v>
      </c>
      <c r="H1471" s="55" t="s">
        <v>963</v>
      </c>
      <c r="I1471" s="209">
        <v>40892739</v>
      </c>
      <c r="J1471" s="56"/>
      <c r="K1471" s="57"/>
      <c r="U1471" s="199"/>
    </row>
    <row r="1472" spans="7:21" ht="18" customHeight="1">
      <c r="G1472" s="204" t="s">
        <v>2425</v>
      </c>
      <c r="H1472" s="55" t="s">
        <v>963</v>
      </c>
      <c r="I1472" s="209">
        <v>40892739</v>
      </c>
      <c r="J1472" s="56"/>
      <c r="K1472" s="57"/>
      <c r="U1472" s="199"/>
    </row>
    <row r="1473" spans="7:21" ht="18" customHeight="1">
      <c r="G1473" s="204" t="s">
        <v>2426</v>
      </c>
      <c r="H1473" s="55" t="s">
        <v>963</v>
      </c>
      <c r="I1473" s="209">
        <v>40892739</v>
      </c>
      <c r="J1473" s="56"/>
      <c r="K1473" s="57"/>
      <c r="U1473" s="199"/>
    </row>
    <row r="1474" spans="7:21" ht="18" customHeight="1">
      <c r="G1474" s="204" t="s">
        <v>2427</v>
      </c>
      <c r="H1474" s="55" t="s">
        <v>963</v>
      </c>
      <c r="I1474" s="209">
        <v>40892739</v>
      </c>
      <c r="J1474" s="56"/>
      <c r="K1474" s="57"/>
      <c r="U1474" s="199"/>
    </row>
    <row r="1475" spans="7:21" ht="18" customHeight="1">
      <c r="G1475" s="204" t="s">
        <v>2428</v>
      </c>
      <c r="H1475" s="55" t="s">
        <v>963</v>
      </c>
      <c r="I1475" s="209">
        <v>40892739</v>
      </c>
      <c r="J1475" s="56"/>
      <c r="K1475" s="57"/>
      <c r="U1475" s="199"/>
    </row>
    <row r="1476" spans="7:21" ht="18" customHeight="1">
      <c r="G1476" s="204" t="s">
        <v>2429</v>
      </c>
      <c r="H1476" s="55" t="s">
        <v>963</v>
      </c>
      <c r="I1476" s="209">
        <v>40892739</v>
      </c>
      <c r="J1476" s="56"/>
      <c r="K1476" s="57"/>
      <c r="U1476" s="199"/>
    </row>
    <row r="1477" spans="7:21" ht="18" customHeight="1">
      <c r="G1477" s="204" t="s">
        <v>2430</v>
      </c>
      <c r="H1477" s="55" t="s">
        <v>963</v>
      </c>
      <c r="I1477" s="209">
        <v>40892739</v>
      </c>
      <c r="J1477" s="56"/>
      <c r="K1477" s="57"/>
      <c r="U1477" s="199"/>
    </row>
    <row r="1478" spans="7:21" ht="18" customHeight="1">
      <c r="G1478" s="204" t="s">
        <v>2431</v>
      </c>
      <c r="H1478" s="55" t="s">
        <v>259</v>
      </c>
      <c r="I1478" s="209">
        <v>54961341</v>
      </c>
      <c r="J1478" s="56"/>
      <c r="K1478" s="57"/>
      <c r="U1478" s="199"/>
    </row>
    <row r="1479" spans="7:21" ht="18" customHeight="1">
      <c r="G1479" s="204" t="s">
        <v>2432</v>
      </c>
      <c r="H1479" s="55" t="s">
        <v>259</v>
      </c>
      <c r="I1479" s="209">
        <v>54961341</v>
      </c>
      <c r="J1479" s="56"/>
      <c r="K1479" s="57"/>
      <c r="U1479" s="199"/>
    </row>
    <row r="1480" spans="7:21" ht="18" customHeight="1">
      <c r="G1480" s="204" t="s">
        <v>2433</v>
      </c>
      <c r="H1480" s="55" t="s">
        <v>274</v>
      </c>
      <c r="I1480" s="209">
        <v>96896080</v>
      </c>
      <c r="J1480" s="56"/>
      <c r="K1480" s="57"/>
      <c r="U1480" s="199"/>
    </row>
    <row r="1481" spans="7:21" ht="18" customHeight="1">
      <c r="G1481" s="204" t="s">
        <v>2434</v>
      </c>
      <c r="H1481" s="55" t="s">
        <v>274</v>
      </c>
      <c r="I1481" s="209">
        <v>96896080</v>
      </c>
      <c r="J1481" s="56"/>
      <c r="K1481" s="57"/>
      <c r="U1481" s="199"/>
    </row>
    <row r="1482" spans="7:21" ht="18" customHeight="1">
      <c r="G1482" s="204" t="s">
        <v>2435</v>
      </c>
      <c r="H1482" s="55" t="s">
        <v>274</v>
      </c>
      <c r="I1482" s="209">
        <v>96896080</v>
      </c>
      <c r="J1482" s="56"/>
      <c r="K1482" s="57"/>
      <c r="U1482" s="199"/>
    </row>
    <row r="1483" spans="7:21" ht="18" customHeight="1">
      <c r="G1483" s="204" t="s">
        <v>2436</v>
      </c>
      <c r="H1483" s="55" t="s">
        <v>274</v>
      </c>
      <c r="I1483" s="209">
        <v>96896080</v>
      </c>
      <c r="J1483" s="56"/>
      <c r="K1483" s="57"/>
      <c r="T1483" s="199"/>
      <c r="U1483" s="199"/>
    </row>
    <row r="1484" spans="7:21" ht="18" customHeight="1">
      <c r="G1484" s="204" t="s">
        <v>2437</v>
      </c>
      <c r="H1484" s="55" t="s">
        <v>274</v>
      </c>
      <c r="I1484" s="209">
        <v>96896080</v>
      </c>
      <c r="J1484" s="56"/>
      <c r="K1484" s="57"/>
      <c r="T1484" s="199"/>
      <c r="U1484" s="199"/>
    </row>
    <row r="1485" spans="7:21" ht="18" customHeight="1">
      <c r="G1485" s="204" t="s">
        <v>2438</v>
      </c>
      <c r="H1485" s="55" t="s">
        <v>274</v>
      </c>
      <c r="I1485" s="209">
        <v>96896080</v>
      </c>
      <c r="J1485" s="56"/>
      <c r="K1485" s="57"/>
      <c r="T1485" s="199"/>
      <c r="U1485" s="199"/>
    </row>
    <row r="1486" spans="7:21" ht="18" customHeight="1">
      <c r="G1486" s="204" t="s">
        <v>2439</v>
      </c>
      <c r="H1486" s="55" t="s">
        <v>274</v>
      </c>
      <c r="I1486" s="209">
        <v>96896080</v>
      </c>
      <c r="J1486" s="56"/>
      <c r="K1486" s="57"/>
      <c r="T1486" s="199"/>
      <c r="U1486" s="199"/>
    </row>
    <row r="1487" spans="7:21" ht="18" customHeight="1">
      <c r="G1487" s="204" t="s">
        <v>2440</v>
      </c>
      <c r="H1487" s="55" t="s">
        <v>854</v>
      </c>
      <c r="I1487" s="209">
        <v>82797764</v>
      </c>
      <c r="J1487" s="56"/>
      <c r="K1487" s="57"/>
      <c r="T1487" s="199"/>
      <c r="U1487" s="199"/>
    </row>
    <row r="1488" spans="7:21" ht="18" customHeight="1">
      <c r="G1488" s="204" t="s">
        <v>2441</v>
      </c>
      <c r="H1488" s="55" t="s">
        <v>275</v>
      </c>
      <c r="I1488" s="209">
        <v>53073706</v>
      </c>
      <c r="J1488" s="56"/>
      <c r="K1488" s="57"/>
      <c r="T1488" s="199"/>
      <c r="U1488" s="199"/>
    </row>
    <row r="1489" spans="7:21" ht="18" customHeight="1">
      <c r="G1489" s="204" t="s">
        <v>2442</v>
      </c>
      <c r="H1489" s="55" t="s">
        <v>276</v>
      </c>
      <c r="I1489" s="209">
        <v>53266767</v>
      </c>
      <c r="J1489" s="56"/>
      <c r="K1489" s="57"/>
      <c r="T1489" s="199"/>
      <c r="U1489" s="199"/>
    </row>
    <row r="1490" spans="7:21" ht="18" customHeight="1">
      <c r="G1490" s="204" t="s">
        <v>2443</v>
      </c>
      <c r="H1490" s="55" t="s">
        <v>277</v>
      </c>
      <c r="I1490" s="209">
        <v>54520014</v>
      </c>
      <c r="J1490" s="56"/>
      <c r="K1490" s="57"/>
      <c r="T1490" s="199"/>
      <c r="U1490" s="199"/>
    </row>
    <row r="1491" spans="7:21" ht="18" customHeight="1">
      <c r="G1491" s="204" t="s">
        <v>2444</v>
      </c>
      <c r="H1491" s="55" t="s">
        <v>277</v>
      </c>
      <c r="I1491" s="209">
        <v>54520014</v>
      </c>
      <c r="J1491" s="56"/>
      <c r="K1491" s="57"/>
      <c r="T1491" s="199"/>
      <c r="U1491" s="199"/>
    </row>
    <row r="1492" spans="7:21" ht="18" customHeight="1">
      <c r="G1492" s="204" t="s">
        <v>2445</v>
      </c>
      <c r="H1492" s="55" t="s">
        <v>277</v>
      </c>
      <c r="I1492" s="209">
        <v>54520014</v>
      </c>
      <c r="J1492" s="56"/>
      <c r="K1492" s="57"/>
      <c r="U1492" s="199"/>
    </row>
    <row r="1493" spans="7:21" ht="18" customHeight="1">
      <c r="G1493" s="204" t="s">
        <v>2446</v>
      </c>
      <c r="H1493" s="55" t="s">
        <v>277</v>
      </c>
      <c r="I1493" s="209">
        <v>54520014</v>
      </c>
      <c r="J1493" s="56"/>
      <c r="K1493" s="57"/>
      <c r="U1493" s="199"/>
    </row>
    <row r="1494" spans="7:21" ht="18" customHeight="1">
      <c r="G1494" s="204" t="s">
        <v>2447</v>
      </c>
      <c r="H1494" s="55" t="s">
        <v>277</v>
      </c>
      <c r="I1494" s="209">
        <v>54520014</v>
      </c>
      <c r="J1494" s="56"/>
      <c r="K1494" s="57"/>
      <c r="U1494" s="199"/>
    </row>
    <row r="1495" spans="7:21" ht="18" customHeight="1">
      <c r="G1495" s="204" t="s">
        <v>2448</v>
      </c>
      <c r="H1495" s="55" t="s">
        <v>277</v>
      </c>
      <c r="I1495" s="209">
        <v>54520014</v>
      </c>
      <c r="J1495" s="56"/>
      <c r="K1495" s="57"/>
      <c r="U1495" s="199"/>
    </row>
    <row r="1496" spans="7:21" ht="18" customHeight="1">
      <c r="G1496" s="204" t="s">
        <v>2449</v>
      </c>
      <c r="H1496" s="55" t="s">
        <v>277</v>
      </c>
      <c r="I1496" s="209">
        <v>54520014</v>
      </c>
      <c r="J1496" s="56"/>
      <c r="K1496" s="57"/>
      <c r="U1496" s="199"/>
    </row>
    <row r="1497" spans="7:21" ht="18" customHeight="1">
      <c r="G1497" s="204" t="s">
        <v>2450</v>
      </c>
      <c r="H1497" s="55" t="s">
        <v>278</v>
      </c>
      <c r="I1497" s="209">
        <v>27517562</v>
      </c>
      <c r="J1497" s="56"/>
      <c r="K1497" s="57"/>
      <c r="U1497" s="199"/>
    </row>
    <row r="1498" spans="7:21" ht="18" customHeight="1">
      <c r="G1498" s="204" t="s">
        <v>2451</v>
      </c>
      <c r="H1498" s="55" t="s">
        <v>278</v>
      </c>
      <c r="I1498" s="209">
        <v>27517562</v>
      </c>
      <c r="J1498" s="56"/>
      <c r="K1498" s="57"/>
      <c r="U1498" s="199"/>
    </row>
    <row r="1499" spans="7:21" ht="18" customHeight="1">
      <c r="G1499" s="204" t="s">
        <v>2452</v>
      </c>
      <c r="H1499" s="55" t="s">
        <v>279</v>
      </c>
      <c r="I1499" s="209">
        <v>86913238</v>
      </c>
      <c r="J1499" s="56"/>
      <c r="K1499" s="57"/>
      <c r="U1499" s="199"/>
    </row>
    <row r="1500" spans="7:21" ht="18" customHeight="1">
      <c r="G1500" s="204" t="s">
        <v>2453</v>
      </c>
      <c r="H1500" s="55" t="s">
        <v>279</v>
      </c>
      <c r="I1500" s="211">
        <v>86913238</v>
      </c>
      <c r="J1500" s="56"/>
      <c r="K1500" s="57"/>
      <c r="U1500" s="199"/>
    </row>
    <row r="1501" spans="7:21" ht="18" customHeight="1">
      <c r="G1501" s="204" t="s">
        <v>2454</v>
      </c>
      <c r="H1501" s="55" t="s">
        <v>280</v>
      </c>
      <c r="I1501" s="211">
        <v>81341339</v>
      </c>
      <c r="J1501" s="56"/>
      <c r="K1501" s="57"/>
      <c r="U1501" s="199"/>
    </row>
    <row r="1502" spans="7:21" ht="18" customHeight="1">
      <c r="G1502" s="204" t="s">
        <v>2455</v>
      </c>
      <c r="H1502" s="55" t="s">
        <v>280</v>
      </c>
      <c r="I1502" s="211">
        <v>81341339</v>
      </c>
      <c r="J1502" s="56"/>
      <c r="K1502" s="57"/>
      <c r="U1502" s="199"/>
    </row>
    <row r="1503" spans="7:21" ht="18" customHeight="1">
      <c r="G1503" s="204" t="s">
        <v>2456</v>
      </c>
      <c r="H1503" s="55" t="s">
        <v>280</v>
      </c>
      <c r="I1503" s="211">
        <v>81341339</v>
      </c>
      <c r="J1503" s="56"/>
      <c r="K1503" s="57"/>
      <c r="U1503" s="199"/>
    </row>
    <row r="1504" spans="7:21" ht="18" customHeight="1">
      <c r="G1504" s="204" t="s">
        <v>2457</v>
      </c>
      <c r="H1504" s="55" t="s">
        <v>280</v>
      </c>
      <c r="I1504" s="211">
        <v>81341339</v>
      </c>
      <c r="J1504" s="56"/>
      <c r="K1504" s="57"/>
      <c r="U1504" s="199"/>
    </row>
    <row r="1505" spans="7:21" ht="18" customHeight="1">
      <c r="G1505" s="204" t="s">
        <v>2458</v>
      </c>
      <c r="H1505" s="55" t="s">
        <v>280</v>
      </c>
      <c r="I1505" s="211">
        <v>81341339</v>
      </c>
      <c r="J1505" s="56"/>
      <c r="K1505" s="57"/>
      <c r="U1505" s="199"/>
    </row>
    <row r="1506" spans="7:21" ht="18" customHeight="1">
      <c r="G1506" s="204" t="s">
        <v>2459</v>
      </c>
      <c r="H1506" s="55" t="s">
        <v>280</v>
      </c>
      <c r="I1506" s="211">
        <v>81341339</v>
      </c>
      <c r="J1506" s="56"/>
      <c r="K1506" s="57"/>
      <c r="U1506" s="199"/>
    </row>
    <row r="1507" spans="7:21" ht="18" customHeight="1">
      <c r="G1507" s="204" t="s">
        <v>2460</v>
      </c>
      <c r="H1507" s="55" t="s">
        <v>280</v>
      </c>
      <c r="I1507" s="209">
        <v>81341339</v>
      </c>
      <c r="J1507" s="56"/>
      <c r="K1507" s="57"/>
      <c r="U1507" s="199"/>
    </row>
    <row r="1508" spans="7:21" ht="18" customHeight="1">
      <c r="G1508" s="204" t="s">
        <v>2461</v>
      </c>
      <c r="H1508" s="55" t="s">
        <v>297</v>
      </c>
      <c r="I1508" s="209">
        <v>85085465</v>
      </c>
      <c r="J1508" s="56"/>
      <c r="K1508" s="57"/>
      <c r="U1508" s="199"/>
    </row>
    <row r="1509" spans="7:21" ht="18" customHeight="1">
      <c r="G1509" s="204" t="s">
        <v>2462</v>
      </c>
      <c r="H1509" s="55" t="s">
        <v>240</v>
      </c>
      <c r="I1509" s="209">
        <v>86257802</v>
      </c>
      <c r="J1509" s="56"/>
      <c r="K1509" s="57"/>
      <c r="U1509" s="199"/>
    </row>
    <row r="1510" spans="7:21" ht="18" customHeight="1">
      <c r="G1510" s="204" t="s">
        <v>2463</v>
      </c>
      <c r="H1510" s="55" t="s">
        <v>240</v>
      </c>
      <c r="I1510" s="209">
        <v>86257802</v>
      </c>
      <c r="J1510" s="56"/>
      <c r="K1510" s="57"/>
      <c r="U1510" s="199"/>
    </row>
    <row r="1511" spans="7:21" ht="18" customHeight="1">
      <c r="G1511" s="204" t="s">
        <v>2464</v>
      </c>
      <c r="H1511" s="55" t="s">
        <v>240</v>
      </c>
      <c r="I1511" s="209">
        <v>86257802</v>
      </c>
      <c r="J1511" s="56"/>
      <c r="K1511" s="57"/>
      <c r="U1511" s="199"/>
    </row>
    <row r="1512" spans="7:21" ht="18" customHeight="1">
      <c r="G1512" s="204" t="s">
        <v>2465</v>
      </c>
      <c r="H1512" s="55" t="s">
        <v>240</v>
      </c>
      <c r="I1512" s="209">
        <v>86257802</v>
      </c>
      <c r="J1512" s="56"/>
      <c r="K1512" s="57"/>
      <c r="U1512" s="199"/>
    </row>
    <row r="1513" spans="7:21" ht="18" customHeight="1">
      <c r="G1513" s="204" t="s">
        <v>2466</v>
      </c>
      <c r="H1513" s="55" t="s">
        <v>240</v>
      </c>
      <c r="I1513" s="209">
        <v>86257802</v>
      </c>
      <c r="J1513" s="56"/>
      <c r="K1513" s="57"/>
      <c r="U1513" s="199"/>
    </row>
    <row r="1514" spans="7:21" ht="18" customHeight="1">
      <c r="G1514" s="204" t="s">
        <v>2467</v>
      </c>
      <c r="H1514" s="55" t="s">
        <v>240</v>
      </c>
      <c r="I1514" s="209">
        <v>86257802</v>
      </c>
      <c r="J1514" s="56"/>
      <c r="K1514" s="57"/>
      <c r="U1514" s="199"/>
    </row>
    <row r="1515" spans="7:21" ht="18" customHeight="1">
      <c r="G1515" s="204" t="s">
        <v>2468</v>
      </c>
      <c r="H1515" s="55" t="s">
        <v>240</v>
      </c>
      <c r="I1515" s="209">
        <v>86257802</v>
      </c>
      <c r="J1515" s="56"/>
      <c r="K1515" s="57"/>
      <c r="U1515" s="199"/>
    </row>
    <row r="1516" spans="7:21" ht="18" customHeight="1">
      <c r="G1516" s="204" t="s">
        <v>2469</v>
      </c>
      <c r="H1516" s="55" t="s">
        <v>281</v>
      </c>
      <c r="I1516" s="209">
        <v>77373604</v>
      </c>
      <c r="J1516" s="56"/>
      <c r="K1516" s="57"/>
      <c r="U1516" s="199"/>
    </row>
    <row r="1517" spans="7:21" ht="18" customHeight="1">
      <c r="G1517" s="204" t="s">
        <v>2470</v>
      </c>
      <c r="H1517" s="55" t="s">
        <v>281</v>
      </c>
      <c r="I1517" s="209">
        <v>77373604</v>
      </c>
      <c r="J1517" s="56"/>
      <c r="K1517" s="57"/>
      <c r="U1517" s="199"/>
    </row>
    <row r="1518" spans="7:21" ht="18" customHeight="1">
      <c r="G1518" s="204" t="s">
        <v>2471</v>
      </c>
      <c r="H1518" s="212" t="s">
        <v>3090</v>
      </c>
      <c r="I1518" s="209">
        <v>28336878</v>
      </c>
      <c r="J1518" s="56"/>
      <c r="K1518" s="57"/>
      <c r="U1518" s="199"/>
    </row>
    <row r="1519" spans="7:21" ht="18" customHeight="1">
      <c r="G1519" s="204" t="s">
        <v>2472</v>
      </c>
      <c r="H1519" s="55" t="s">
        <v>298</v>
      </c>
      <c r="I1519" s="209">
        <v>12827884</v>
      </c>
      <c r="J1519" s="57"/>
      <c r="K1519" s="57"/>
      <c r="U1519" s="199"/>
    </row>
    <row r="1520" spans="7:21" ht="18" customHeight="1">
      <c r="G1520" s="204" t="s">
        <v>2473</v>
      </c>
      <c r="H1520" s="55" t="s">
        <v>299</v>
      </c>
      <c r="I1520" s="209">
        <v>84507832</v>
      </c>
      <c r="J1520" s="57"/>
      <c r="K1520" s="57"/>
      <c r="U1520" s="199"/>
    </row>
    <row r="1521" spans="7:21" ht="18" customHeight="1">
      <c r="G1521" s="204" t="s">
        <v>2474</v>
      </c>
      <c r="H1521" s="55" t="s">
        <v>282</v>
      </c>
      <c r="I1521" s="209">
        <v>53812034</v>
      </c>
      <c r="J1521" s="56"/>
      <c r="K1521" s="57"/>
      <c r="U1521" s="199"/>
    </row>
    <row r="1522" spans="7:21" ht="18" customHeight="1">
      <c r="G1522" s="204" t="s">
        <v>2475</v>
      </c>
      <c r="H1522" s="55" t="s">
        <v>282</v>
      </c>
      <c r="I1522" s="209">
        <v>53812034</v>
      </c>
      <c r="J1522" s="56"/>
      <c r="K1522" s="57"/>
      <c r="U1522" s="199"/>
    </row>
    <row r="1523" spans="7:21" ht="18" customHeight="1">
      <c r="G1523" s="204" t="s">
        <v>2476</v>
      </c>
      <c r="H1523" s="55" t="s">
        <v>855</v>
      </c>
      <c r="I1523" s="209">
        <v>22455659</v>
      </c>
      <c r="J1523" s="56"/>
      <c r="K1523" s="57"/>
      <c r="U1523" s="199"/>
    </row>
    <row r="1524" spans="7:21" ht="18" customHeight="1">
      <c r="G1524" s="204" t="s">
        <v>2477</v>
      </c>
      <c r="H1524" s="55" t="s">
        <v>855</v>
      </c>
      <c r="I1524" s="209">
        <v>22455659</v>
      </c>
      <c r="J1524" s="56"/>
      <c r="K1524" s="57"/>
      <c r="U1524" s="199"/>
    </row>
    <row r="1525" spans="7:21" ht="18" customHeight="1">
      <c r="G1525" s="203" t="s">
        <v>2478</v>
      </c>
      <c r="H1525" s="55" t="s">
        <v>855</v>
      </c>
      <c r="I1525" s="209">
        <v>22455659</v>
      </c>
      <c r="J1525" s="56"/>
      <c r="K1525" s="57"/>
      <c r="U1525" s="199"/>
    </row>
    <row r="1526" spans="7:21" ht="18" customHeight="1">
      <c r="G1526" s="203" t="s">
        <v>2479</v>
      </c>
      <c r="H1526" s="55" t="s">
        <v>855</v>
      </c>
      <c r="I1526" s="209">
        <v>22455659</v>
      </c>
      <c r="J1526" s="56"/>
      <c r="K1526" s="57"/>
      <c r="U1526" s="199"/>
    </row>
    <row r="1527" spans="7:21" ht="18" customHeight="1">
      <c r="G1527" s="204" t="s">
        <v>2480</v>
      </c>
      <c r="H1527" s="55" t="s">
        <v>855</v>
      </c>
      <c r="I1527" s="209">
        <v>22455659</v>
      </c>
      <c r="J1527" s="56"/>
      <c r="K1527" s="57"/>
      <c r="U1527" s="199"/>
    </row>
    <row r="1528" spans="7:21" ht="18" customHeight="1">
      <c r="G1528" s="204" t="s">
        <v>2481</v>
      </c>
      <c r="H1528" s="55" t="s">
        <v>855</v>
      </c>
      <c r="I1528" s="209">
        <v>22455659</v>
      </c>
      <c r="J1528" s="56"/>
      <c r="K1528" s="57"/>
      <c r="U1528" s="199"/>
    </row>
    <row r="1529" spans="7:21" ht="18" customHeight="1">
      <c r="G1529" s="204" t="s">
        <v>2482</v>
      </c>
      <c r="H1529" s="55" t="s">
        <v>855</v>
      </c>
      <c r="I1529" s="209">
        <v>22455659</v>
      </c>
      <c r="J1529" s="56"/>
      <c r="K1529" s="57"/>
      <c r="U1529" s="199"/>
    </row>
    <row r="1530" spans="7:21" ht="18" customHeight="1">
      <c r="G1530" s="204" t="s">
        <v>2483</v>
      </c>
      <c r="H1530" s="55" t="s">
        <v>540</v>
      </c>
      <c r="I1530" s="209">
        <v>80412200</v>
      </c>
      <c r="J1530" s="56"/>
      <c r="K1530" s="57"/>
      <c r="U1530" s="199"/>
    </row>
    <row r="1531" spans="7:21" ht="18" customHeight="1">
      <c r="G1531" s="204" t="s">
        <v>2484</v>
      </c>
      <c r="H1531" s="55" t="s">
        <v>540</v>
      </c>
      <c r="I1531" s="209">
        <v>80412200</v>
      </c>
      <c r="J1531" s="56"/>
      <c r="K1531" s="57"/>
      <c r="U1531" s="199"/>
    </row>
    <row r="1532" spans="7:21" ht="18" customHeight="1">
      <c r="G1532" s="204" t="s">
        <v>2485</v>
      </c>
      <c r="H1532" s="55" t="s">
        <v>540</v>
      </c>
      <c r="I1532" s="209">
        <v>80412200</v>
      </c>
      <c r="J1532" s="56"/>
      <c r="K1532" s="57"/>
      <c r="U1532" s="199"/>
    </row>
    <row r="1533" spans="7:21" ht="18" customHeight="1">
      <c r="G1533" s="204" t="s">
        <v>2486</v>
      </c>
      <c r="H1533" s="55" t="s">
        <v>540</v>
      </c>
      <c r="I1533" s="209">
        <v>80412200</v>
      </c>
      <c r="J1533" s="56"/>
      <c r="K1533" s="57"/>
      <c r="U1533" s="199"/>
    </row>
    <row r="1534" spans="7:21" ht="18" customHeight="1">
      <c r="G1534" s="204" t="s">
        <v>2487</v>
      </c>
      <c r="H1534" s="55" t="s">
        <v>540</v>
      </c>
      <c r="I1534" s="209">
        <v>80412200</v>
      </c>
      <c r="J1534" s="56"/>
      <c r="K1534" s="57"/>
      <c r="U1534" s="199"/>
    </row>
    <row r="1535" spans="7:21" ht="18" customHeight="1">
      <c r="G1535" s="204" t="s">
        <v>2488</v>
      </c>
      <c r="H1535" s="55" t="s">
        <v>540</v>
      </c>
      <c r="I1535" s="209">
        <v>80412200</v>
      </c>
      <c r="J1535" s="56"/>
      <c r="K1535" s="57"/>
      <c r="U1535" s="199"/>
    </row>
    <row r="1536" spans="7:21" ht="18" customHeight="1">
      <c r="G1536" s="204" t="s">
        <v>2489</v>
      </c>
      <c r="H1536" s="55" t="s">
        <v>540</v>
      </c>
      <c r="I1536" s="209">
        <v>80412200</v>
      </c>
      <c r="J1536" s="56"/>
      <c r="K1536" s="57"/>
      <c r="U1536" s="199"/>
    </row>
    <row r="1537" spans="7:21" ht="18" customHeight="1">
      <c r="G1537" s="204" t="s">
        <v>2490</v>
      </c>
      <c r="H1537" s="55" t="s">
        <v>541</v>
      </c>
      <c r="I1537" s="209">
        <v>1187025</v>
      </c>
      <c r="J1537" s="56"/>
      <c r="K1537" s="57"/>
      <c r="U1537" s="199"/>
    </row>
    <row r="1538" spans="7:21" ht="18" customHeight="1">
      <c r="G1538" s="204" t="s">
        <v>2491</v>
      </c>
      <c r="H1538" s="55" t="s">
        <v>541</v>
      </c>
      <c r="I1538" s="209">
        <v>1187025</v>
      </c>
      <c r="J1538" s="56"/>
      <c r="K1538" s="57"/>
      <c r="U1538" s="199"/>
    </row>
    <row r="1539" spans="7:21" ht="18" customHeight="1">
      <c r="G1539" s="204" t="s">
        <v>2492</v>
      </c>
      <c r="H1539" s="55" t="s">
        <v>541</v>
      </c>
      <c r="I1539" s="209">
        <v>1187025</v>
      </c>
      <c r="J1539" s="56"/>
      <c r="K1539" s="57"/>
      <c r="U1539" s="199"/>
    </row>
    <row r="1540" spans="7:21" ht="18" customHeight="1">
      <c r="G1540" s="204" t="s">
        <v>2493</v>
      </c>
      <c r="H1540" s="55" t="s">
        <v>541</v>
      </c>
      <c r="I1540" s="209">
        <v>1187025</v>
      </c>
      <c r="J1540" s="56"/>
      <c r="K1540" s="57"/>
      <c r="U1540" s="199"/>
    </row>
    <row r="1541" spans="7:21" ht="18" customHeight="1">
      <c r="G1541" s="204" t="s">
        <v>2494</v>
      </c>
      <c r="H1541" s="55" t="s">
        <v>541</v>
      </c>
      <c r="I1541" s="209">
        <v>1187025</v>
      </c>
      <c r="J1541" s="56"/>
      <c r="K1541" s="57"/>
      <c r="U1541" s="199"/>
    </row>
    <row r="1542" spans="7:21" ht="18" customHeight="1">
      <c r="G1542" s="204" t="s">
        <v>2495</v>
      </c>
      <c r="H1542" s="55" t="s">
        <v>541</v>
      </c>
      <c r="I1542" s="209">
        <v>1187025</v>
      </c>
      <c r="J1542" s="56"/>
      <c r="K1542" s="57"/>
      <c r="U1542" s="199"/>
    </row>
    <row r="1543" spans="7:21" ht="18" customHeight="1">
      <c r="G1543" s="204" t="s">
        <v>2496</v>
      </c>
      <c r="H1543" s="55" t="s">
        <v>541</v>
      </c>
      <c r="I1543" s="209">
        <v>1187025</v>
      </c>
      <c r="J1543" s="56"/>
      <c r="K1543" s="57"/>
      <c r="U1543" s="199"/>
    </row>
    <row r="1544" spans="7:21" ht="18" customHeight="1">
      <c r="G1544" s="204" t="s">
        <v>2497</v>
      </c>
      <c r="H1544" s="55" t="s">
        <v>542</v>
      </c>
      <c r="I1544" s="209">
        <v>25034549</v>
      </c>
      <c r="J1544" s="56"/>
      <c r="K1544" s="57"/>
      <c r="U1544" s="199"/>
    </row>
    <row r="1545" spans="7:21" ht="18" customHeight="1">
      <c r="G1545" s="204" t="s">
        <v>2498</v>
      </c>
      <c r="H1545" s="55" t="s">
        <v>543</v>
      </c>
      <c r="I1545" s="209">
        <v>27466120</v>
      </c>
      <c r="J1545" s="56"/>
      <c r="K1545" s="57"/>
      <c r="U1545" s="199"/>
    </row>
    <row r="1546" spans="7:21" ht="18" customHeight="1">
      <c r="G1546" s="204" t="s">
        <v>2499</v>
      </c>
      <c r="H1546" s="55" t="s">
        <v>544</v>
      </c>
      <c r="I1546" s="209">
        <v>36729855</v>
      </c>
      <c r="J1546" s="56"/>
      <c r="K1546" s="57"/>
      <c r="U1546" s="199"/>
    </row>
    <row r="1547" spans="7:21" ht="18" customHeight="1">
      <c r="G1547" s="204" t="s">
        <v>2500</v>
      </c>
      <c r="H1547" s="55" t="s">
        <v>544</v>
      </c>
      <c r="I1547" s="209">
        <v>36729855</v>
      </c>
      <c r="J1547" s="56"/>
      <c r="K1547" s="57"/>
      <c r="U1547" s="199"/>
    </row>
    <row r="1548" spans="7:21" ht="18" customHeight="1">
      <c r="G1548" s="204" t="s">
        <v>2501</v>
      </c>
      <c r="H1548" s="55" t="s">
        <v>544</v>
      </c>
      <c r="I1548" s="209">
        <v>36729855</v>
      </c>
      <c r="J1548" s="56"/>
      <c r="K1548" s="57"/>
      <c r="U1548" s="199"/>
    </row>
    <row r="1549" spans="7:21" ht="18" customHeight="1">
      <c r="G1549" s="204" t="s">
        <v>2502</v>
      </c>
      <c r="H1549" s="55" t="s">
        <v>544</v>
      </c>
      <c r="I1549" s="209">
        <v>36729855</v>
      </c>
      <c r="J1549" s="56"/>
      <c r="K1549" s="57"/>
      <c r="U1549" s="199"/>
    </row>
    <row r="1550" spans="7:21" ht="18" customHeight="1">
      <c r="G1550" s="204" t="s">
        <v>2503</v>
      </c>
      <c r="H1550" s="55" t="s">
        <v>544</v>
      </c>
      <c r="I1550" s="209">
        <v>36729855</v>
      </c>
      <c r="J1550" s="56"/>
      <c r="K1550" s="57"/>
      <c r="U1550" s="199"/>
    </row>
    <row r="1551" spans="7:21" ht="18" customHeight="1">
      <c r="G1551" s="204" t="s">
        <v>2504</v>
      </c>
      <c r="H1551" s="55" t="s">
        <v>544</v>
      </c>
      <c r="I1551" s="211">
        <v>36729855</v>
      </c>
      <c r="J1551" s="56"/>
      <c r="K1551" s="57"/>
      <c r="U1551" s="199"/>
    </row>
    <row r="1552" spans="7:21" ht="18" customHeight="1">
      <c r="G1552" s="204" t="s">
        <v>2505</v>
      </c>
      <c r="H1552" s="55" t="s">
        <v>544</v>
      </c>
      <c r="I1552" s="211">
        <v>36729855</v>
      </c>
      <c r="J1552" s="56"/>
      <c r="K1552" s="57"/>
      <c r="U1552" s="199"/>
    </row>
    <row r="1553" spans="7:21" ht="18" customHeight="1">
      <c r="G1553" s="204" t="s">
        <v>2506</v>
      </c>
      <c r="H1553" s="55" t="s">
        <v>545</v>
      </c>
      <c r="I1553" s="211">
        <v>22018975</v>
      </c>
      <c r="J1553" s="56"/>
      <c r="K1553" s="57"/>
      <c r="U1553" s="199"/>
    </row>
    <row r="1554" spans="7:21" ht="18" customHeight="1">
      <c r="G1554" s="204" t="s">
        <v>2507</v>
      </c>
      <c r="H1554" s="55" t="s">
        <v>630</v>
      </c>
      <c r="I1554" s="211">
        <v>83432004</v>
      </c>
      <c r="J1554" s="56"/>
      <c r="K1554" s="57"/>
      <c r="U1554" s="199"/>
    </row>
    <row r="1555" spans="7:21" ht="18" customHeight="1">
      <c r="G1555" s="204" t="s">
        <v>2508</v>
      </c>
      <c r="H1555" s="55" t="s">
        <v>546</v>
      </c>
      <c r="I1555" s="211">
        <v>80640669</v>
      </c>
      <c r="J1555" s="56"/>
      <c r="K1555" s="57"/>
      <c r="U1555" s="199"/>
    </row>
    <row r="1556" spans="7:21" ht="18" customHeight="1">
      <c r="G1556" s="204" t="s">
        <v>2509</v>
      </c>
      <c r="H1556" s="55" t="s">
        <v>546</v>
      </c>
      <c r="I1556" s="211">
        <v>80640669</v>
      </c>
      <c r="J1556" s="56"/>
      <c r="K1556" s="57"/>
      <c r="U1556" s="199"/>
    </row>
    <row r="1557" spans="7:21" ht="18" customHeight="1">
      <c r="G1557" s="204" t="s">
        <v>2510</v>
      </c>
      <c r="H1557" s="55" t="s">
        <v>546</v>
      </c>
      <c r="I1557" s="211">
        <v>80640669</v>
      </c>
      <c r="J1557" s="56"/>
      <c r="K1557" s="57"/>
      <c r="U1557" s="199"/>
    </row>
    <row r="1558" spans="7:21" ht="18" customHeight="1">
      <c r="G1558" s="204" t="s">
        <v>2511</v>
      </c>
      <c r="H1558" s="55" t="s">
        <v>546</v>
      </c>
      <c r="I1558" s="209">
        <v>80640669</v>
      </c>
      <c r="J1558" s="56"/>
      <c r="K1558" s="57"/>
      <c r="U1558" s="199"/>
    </row>
    <row r="1559" spans="7:21" ht="18" customHeight="1">
      <c r="G1559" s="204" t="s">
        <v>2512</v>
      </c>
      <c r="H1559" s="55" t="s">
        <v>546</v>
      </c>
      <c r="I1559" s="209">
        <v>80640669</v>
      </c>
      <c r="J1559" s="56"/>
      <c r="K1559" s="57"/>
      <c r="U1559" s="199"/>
    </row>
    <row r="1560" spans="7:21" ht="18" customHeight="1">
      <c r="G1560" s="204" t="s">
        <v>2513</v>
      </c>
      <c r="H1560" s="55" t="s">
        <v>546</v>
      </c>
      <c r="I1560" s="209">
        <v>80640669</v>
      </c>
      <c r="J1560" s="56"/>
      <c r="K1560" s="57"/>
      <c r="U1560" s="199"/>
    </row>
    <row r="1561" spans="7:21" ht="18" customHeight="1">
      <c r="G1561" s="204" t="s">
        <v>2514</v>
      </c>
      <c r="H1561" s="55" t="s">
        <v>546</v>
      </c>
      <c r="I1561" s="209">
        <v>80640669</v>
      </c>
      <c r="J1561" s="56"/>
      <c r="K1561" s="57"/>
      <c r="U1561" s="199"/>
    </row>
    <row r="1562" spans="7:21" ht="18" customHeight="1">
      <c r="G1562" s="204" t="s">
        <v>2515</v>
      </c>
      <c r="H1562" s="55" t="s">
        <v>547</v>
      </c>
      <c r="I1562" s="209">
        <v>75963436</v>
      </c>
      <c r="J1562" s="56"/>
      <c r="K1562" s="57"/>
      <c r="U1562" s="199"/>
    </row>
    <row r="1563" spans="7:21" ht="18" customHeight="1">
      <c r="G1563" s="204" t="s">
        <v>2516</v>
      </c>
      <c r="H1563" s="55" t="s">
        <v>548</v>
      </c>
      <c r="I1563" s="209">
        <v>42868720</v>
      </c>
      <c r="J1563" s="56"/>
      <c r="K1563" s="57"/>
      <c r="U1563" s="199"/>
    </row>
    <row r="1564" spans="7:21" ht="18" customHeight="1">
      <c r="G1564" s="204" t="s">
        <v>2517</v>
      </c>
      <c r="H1564" s="55" t="s">
        <v>548</v>
      </c>
      <c r="I1564" s="209">
        <v>42868720</v>
      </c>
      <c r="J1564" s="56"/>
      <c r="K1564" s="57"/>
      <c r="U1564" s="199"/>
    </row>
    <row r="1565" spans="7:21" ht="18" customHeight="1">
      <c r="G1565" s="204" t="s">
        <v>2518</v>
      </c>
      <c r="H1565" s="55" t="s">
        <v>549</v>
      </c>
      <c r="I1565" s="209">
        <v>28454100</v>
      </c>
      <c r="J1565" s="56"/>
      <c r="K1565" s="57"/>
      <c r="U1565" s="199"/>
    </row>
    <row r="1566" spans="7:21" ht="18" customHeight="1">
      <c r="G1566" s="204" t="s">
        <v>2519</v>
      </c>
      <c r="H1566" s="55" t="s">
        <v>549</v>
      </c>
      <c r="I1566" s="209">
        <v>28454100</v>
      </c>
      <c r="J1566" s="56"/>
      <c r="K1566" s="57"/>
      <c r="U1566" s="199"/>
    </row>
    <row r="1567" spans="7:21" ht="18" customHeight="1">
      <c r="G1567" s="204" t="s">
        <v>2520</v>
      </c>
      <c r="H1567" s="55" t="s">
        <v>549</v>
      </c>
      <c r="I1567" s="209">
        <v>28454100</v>
      </c>
      <c r="J1567" s="56"/>
      <c r="K1567" s="57"/>
      <c r="U1567" s="199"/>
    </row>
    <row r="1568" spans="7:21" ht="18" customHeight="1">
      <c r="G1568" s="204" t="s">
        <v>2521</v>
      </c>
      <c r="H1568" s="55" t="s">
        <v>549</v>
      </c>
      <c r="I1568" s="209">
        <v>28454100</v>
      </c>
      <c r="J1568" s="56"/>
      <c r="K1568" s="57"/>
      <c r="U1568" s="199"/>
    </row>
    <row r="1569" spans="7:21" ht="18" customHeight="1">
      <c r="G1569" s="204" t="s">
        <v>2522</v>
      </c>
      <c r="H1569" s="55" t="s">
        <v>549</v>
      </c>
      <c r="I1569" s="209">
        <v>28454100</v>
      </c>
      <c r="J1569" s="56"/>
      <c r="K1569" s="57"/>
      <c r="U1569" s="199"/>
    </row>
    <row r="1570" spans="7:21" ht="18" customHeight="1">
      <c r="G1570" s="204" t="s">
        <v>2523</v>
      </c>
      <c r="H1570" s="55" t="s">
        <v>549</v>
      </c>
      <c r="I1570" s="209">
        <v>28454100</v>
      </c>
      <c r="J1570" s="56"/>
      <c r="K1570" s="57"/>
      <c r="U1570" s="199"/>
    </row>
    <row r="1571" spans="7:21" ht="18" customHeight="1">
      <c r="G1571" s="204" t="s">
        <v>2524</v>
      </c>
      <c r="H1571" s="55" t="s">
        <v>549</v>
      </c>
      <c r="I1571" s="209">
        <v>28454100</v>
      </c>
      <c r="J1571" s="56"/>
      <c r="K1571" s="57"/>
      <c r="U1571" s="199"/>
    </row>
    <row r="1572" spans="7:21" ht="18" customHeight="1">
      <c r="G1572" s="204" t="s">
        <v>2525</v>
      </c>
      <c r="H1572" s="55" t="s">
        <v>550</v>
      </c>
      <c r="I1572" s="209">
        <v>83743653</v>
      </c>
      <c r="J1572" s="56"/>
      <c r="K1572" s="57"/>
      <c r="T1572" s="199"/>
      <c r="U1572" s="199"/>
    </row>
    <row r="1573" spans="7:21" ht="18" customHeight="1">
      <c r="G1573" s="204" t="s">
        <v>2526</v>
      </c>
      <c r="H1573" s="55" t="s">
        <v>550</v>
      </c>
      <c r="I1573" s="209">
        <v>83743653</v>
      </c>
      <c r="J1573" s="56"/>
      <c r="K1573" s="57"/>
      <c r="T1573" s="199"/>
      <c r="U1573" s="199"/>
    </row>
    <row r="1574" spans="7:21" ht="18" customHeight="1">
      <c r="G1574" s="204" t="s">
        <v>2527</v>
      </c>
      <c r="H1574" s="55" t="s">
        <v>551</v>
      </c>
      <c r="I1574" s="209">
        <v>42686334</v>
      </c>
      <c r="J1574" s="56"/>
      <c r="K1574" s="57"/>
      <c r="T1574" s="199"/>
      <c r="U1574" s="199"/>
    </row>
    <row r="1575" spans="7:21" ht="18" customHeight="1">
      <c r="G1575" s="204" t="s">
        <v>2528</v>
      </c>
      <c r="H1575" s="55" t="s">
        <v>552</v>
      </c>
      <c r="I1575" s="209">
        <v>16046523</v>
      </c>
      <c r="J1575" s="56"/>
      <c r="K1575" s="57"/>
      <c r="T1575" s="199"/>
      <c r="U1575" s="199"/>
    </row>
    <row r="1576" spans="7:21" ht="18" customHeight="1">
      <c r="G1576" s="204" t="s">
        <v>2529</v>
      </c>
      <c r="H1576" s="55" t="s">
        <v>552</v>
      </c>
      <c r="I1576" s="209">
        <v>16046523</v>
      </c>
      <c r="J1576" s="56"/>
      <c r="K1576" s="57"/>
      <c r="U1576" s="199"/>
    </row>
    <row r="1577" spans="7:21" ht="18" customHeight="1">
      <c r="G1577" s="204" t="s">
        <v>2530</v>
      </c>
      <c r="H1577" s="55" t="s">
        <v>552</v>
      </c>
      <c r="I1577" s="209">
        <v>16046523</v>
      </c>
      <c r="J1577" s="56"/>
      <c r="K1577" s="57"/>
      <c r="U1577" s="199"/>
    </row>
    <row r="1578" spans="7:21" ht="18" customHeight="1">
      <c r="G1578" s="204" t="s">
        <v>2531</v>
      </c>
      <c r="H1578" s="55" t="s">
        <v>552</v>
      </c>
      <c r="I1578" s="209">
        <v>16046523</v>
      </c>
      <c r="J1578" s="56"/>
      <c r="K1578" s="57"/>
      <c r="U1578" s="199"/>
    </row>
    <row r="1579" spans="7:21" ht="18" customHeight="1">
      <c r="G1579" s="204" t="s">
        <v>2532</v>
      </c>
      <c r="H1579" s="55" t="s">
        <v>552</v>
      </c>
      <c r="I1579" s="209">
        <v>16046523</v>
      </c>
      <c r="J1579" s="56"/>
      <c r="K1579" s="57"/>
      <c r="U1579" s="199"/>
    </row>
    <row r="1580" spans="7:21" ht="18" customHeight="1">
      <c r="G1580" s="204" t="s">
        <v>2533</v>
      </c>
      <c r="H1580" s="55" t="s">
        <v>552</v>
      </c>
      <c r="I1580" s="209">
        <v>16046523</v>
      </c>
      <c r="J1580" s="56"/>
      <c r="K1580" s="57"/>
      <c r="U1580" s="199"/>
    </row>
    <row r="1581" spans="7:21" ht="18" customHeight="1">
      <c r="G1581" s="204" t="s">
        <v>2534</v>
      </c>
      <c r="H1581" s="55" t="s">
        <v>552</v>
      </c>
      <c r="I1581" s="209">
        <v>16046523</v>
      </c>
      <c r="J1581" s="56"/>
      <c r="K1581" s="57"/>
      <c r="U1581" s="199"/>
    </row>
    <row r="1582" spans="7:21" ht="18" customHeight="1">
      <c r="G1582" s="204" t="s">
        <v>2535</v>
      </c>
      <c r="H1582" s="212" t="s">
        <v>3091</v>
      </c>
      <c r="I1582" s="209">
        <v>53728472</v>
      </c>
      <c r="J1582" s="56"/>
      <c r="K1582" s="57"/>
      <c r="U1582" s="199"/>
    </row>
    <row r="1583" spans="7:21" ht="18" customHeight="1">
      <c r="G1583" s="204" t="s">
        <v>2536</v>
      </c>
      <c r="H1583" s="212" t="s">
        <v>3091</v>
      </c>
      <c r="I1583" s="209">
        <v>53728472</v>
      </c>
      <c r="J1583" s="56"/>
      <c r="K1583" s="57"/>
      <c r="U1583" s="199"/>
    </row>
    <row r="1584" spans="7:21" ht="18" customHeight="1">
      <c r="G1584" s="204" t="s">
        <v>2537</v>
      </c>
      <c r="H1584" s="212" t="s">
        <v>3091</v>
      </c>
      <c r="I1584" s="209">
        <v>53728472</v>
      </c>
      <c r="J1584" s="56"/>
      <c r="K1584" s="57"/>
      <c r="U1584" s="199"/>
    </row>
    <row r="1585" spans="7:21" ht="18" customHeight="1">
      <c r="G1585" s="204" t="s">
        <v>2538</v>
      </c>
      <c r="H1585" s="212" t="s">
        <v>3091</v>
      </c>
      <c r="I1585" s="209">
        <v>53728472</v>
      </c>
      <c r="J1585" s="56"/>
      <c r="K1585" s="57"/>
      <c r="U1585" s="199"/>
    </row>
    <row r="1586" spans="7:21" ht="18" customHeight="1">
      <c r="G1586" s="204" t="s">
        <v>2539</v>
      </c>
      <c r="H1586" s="212" t="s">
        <v>3091</v>
      </c>
      <c r="I1586" s="209">
        <v>53728472</v>
      </c>
      <c r="J1586" s="56"/>
      <c r="K1586" s="57"/>
      <c r="U1586" s="199"/>
    </row>
    <row r="1587" spans="7:21" ht="18" customHeight="1">
      <c r="G1587" s="204" t="s">
        <v>2540</v>
      </c>
      <c r="H1587" s="212" t="s">
        <v>3091</v>
      </c>
      <c r="I1587" s="209">
        <v>53728472</v>
      </c>
      <c r="J1587" s="56"/>
      <c r="K1587" s="57"/>
      <c r="U1587" s="199"/>
    </row>
    <row r="1588" spans="7:21" ht="18" customHeight="1">
      <c r="G1588" s="204" t="s">
        <v>2541</v>
      </c>
      <c r="H1588" s="212" t="s">
        <v>3091</v>
      </c>
      <c r="I1588" s="209">
        <v>53728472</v>
      </c>
      <c r="J1588" s="56"/>
      <c r="K1588" s="57"/>
      <c r="U1588" s="199"/>
    </row>
    <row r="1589" spans="7:21" ht="18" customHeight="1">
      <c r="G1589" s="204" t="s">
        <v>2542</v>
      </c>
      <c r="H1589" s="55" t="s">
        <v>553</v>
      </c>
      <c r="I1589" s="209">
        <v>9235921</v>
      </c>
      <c r="J1589" s="56"/>
      <c r="K1589" s="57"/>
      <c r="U1589" s="199"/>
    </row>
    <row r="1590" spans="7:21" ht="18" customHeight="1">
      <c r="G1590" s="204" t="s">
        <v>2543</v>
      </c>
      <c r="H1590" s="55" t="s">
        <v>553</v>
      </c>
      <c r="I1590" s="209">
        <v>9235921</v>
      </c>
      <c r="J1590" s="56"/>
      <c r="K1590" s="57"/>
      <c r="U1590" s="199"/>
    </row>
    <row r="1591" spans="7:21" ht="18" customHeight="1">
      <c r="G1591" s="204" t="s">
        <v>2544</v>
      </c>
      <c r="H1591" s="55" t="s">
        <v>553</v>
      </c>
      <c r="I1591" s="209">
        <v>9235921</v>
      </c>
      <c r="J1591" s="56"/>
      <c r="K1591" s="57"/>
      <c r="U1591" s="199"/>
    </row>
    <row r="1592" spans="7:21" ht="18" customHeight="1">
      <c r="G1592" s="204" t="s">
        <v>2545</v>
      </c>
      <c r="H1592" s="55" t="s">
        <v>553</v>
      </c>
      <c r="I1592" s="209">
        <v>9235921</v>
      </c>
      <c r="J1592" s="56"/>
      <c r="K1592" s="57"/>
      <c r="U1592" s="199"/>
    </row>
    <row r="1593" spans="7:21" ht="18" customHeight="1">
      <c r="G1593" s="204" t="s">
        <v>2546</v>
      </c>
      <c r="H1593" s="55" t="s">
        <v>553</v>
      </c>
      <c r="I1593" s="209">
        <v>9235921</v>
      </c>
      <c r="J1593" s="56"/>
      <c r="K1593" s="57"/>
      <c r="U1593" s="199"/>
    </row>
    <row r="1594" spans="7:21" ht="18" customHeight="1">
      <c r="G1594" s="204" t="s">
        <v>2547</v>
      </c>
      <c r="H1594" s="55" t="s">
        <v>553</v>
      </c>
      <c r="I1594" s="211">
        <v>9235921</v>
      </c>
      <c r="J1594" s="56"/>
      <c r="K1594" s="57"/>
      <c r="U1594" s="199"/>
    </row>
    <row r="1595" spans="7:21" ht="18" customHeight="1">
      <c r="G1595" s="204" t="s">
        <v>2548</v>
      </c>
      <c r="H1595" s="55" t="s">
        <v>553</v>
      </c>
      <c r="I1595" s="211">
        <v>9235921</v>
      </c>
      <c r="J1595" s="56"/>
      <c r="K1595" s="57"/>
      <c r="U1595" s="199"/>
    </row>
    <row r="1596" spans="7:21" ht="18" customHeight="1">
      <c r="G1596" s="204" t="s">
        <v>2549</v>
      </c>
      <c r="H1596" s="55" t="s">
        <v>554</v>
      </c>
      <c r="I1596" s="211">
        <v>12998417</v>
      </c>
      <c r="J1596" s="56"/>
      <c r="K1596" s="57"/>
      <c r="U1596" s="199"/>
    </row>
    <row r="1597" spans="7:21" ht="18" customHeight="1">
      <c r="G1597" s="204" t="s">
        <v>2550</v>
      </c>
      <c r="H1597" s="55" t="s">
        <v>628</v>
      </c>
      <c r="I1597" s="211">
        <v>83526071</v>
      </c>
      <c r="J1597" s="56"/>
      <c r="K1597" s="57"/>
      <c r="U1597" s="199"/>
    </row>
    <row r="1598" spans="7:21" ht="18" customHeight="1">
      <c r="G1598" s="204" t="s">
        <v>2551</v>
      </c>
      <c r="H1598" s="55" t="s">
        <v>616</v>
      </c>
      <c r="I1598" s="211">
        <v>22938620</v>
      </c>
      <c r="J1598" s="56"/>
      <c r="K1598" s="57"/>
      <c r="U1598" s="199"/>
    </row>
    <row r="1599" spans="7:21" ht="18" customHeight="1">
      <c r="G1599" s="204" t="s">
        <v>2552</v>
      </c>
      <c r="H1599" s="212" t="s">
        <v>616</v>
      </c>
      <c r="I1599" s="211">
        <v>22938620</v>
      </c>
      <c r="J1599" s="56"/>
      <c r="K1599" s="57"/>
      <c r="U1599" s="199"/>
    </row>
    <row r="1600" spans="7:21" ht="18" customHeight="1">
      <c r="G1600" s="204" t="s">
        <v>2553</v>
      </c>
      <c r="H1600" s="212" t="s">
        <v>616</v>
      </c>
      <c r="I1600" s="211">
        <v>22938620</v>
      </c>
      <c r="J1600" s="56"/>
      <c r="K1600" s="57"/>
      <c r="U1600" s="199"/>
    </row>
    <row r="1601" spans="7:21" ht="18" customHeight="1">
      <c r="G1601" s="204" t="s">
        <v>2554</v>
      </c>
      <c r="H1601" s="212" t="s">
        <v>616</v>
      </c>
      <c r="I1601" s="211">
        <v>22938620</v>
      </c>
      <c r="J1601" s="56"/>
      <c r="K1601" s="57"/>
      <c r="U1601" s="199"/>
    </row>
    <row r="1602" spans="7:21" ht="18" customHeight="1">
      <c r="G1602" s="204" t="s">
        <v>2555</v>
      </c>
      <c r="H1602" s="212" t="s">
        <v>616</v>
      </c>
      <c r="I1602" s="211">
        <v>22938620</v>
      </c>
      <c r="J1602" s="56"/>
      <c r="K1602" s="57"/>
      <c r="U1602" s="199"/>
    </row>
    <row r="1603" spans="7:21" ht="18" customHeight="1">
      <c r="G1603" s="204" t="s">
        <v>2556</v>
      </c>
      <c r="H1603" s="212" t="s">
        <v>616</v>
      </c>
      <c r="I1603" s="209">
        <v>22938620</v>
      </c>
      <c r="J1603" s="56"/>
      <c r="K1603" s="57"/>
      <c r="U1603" s="199"/>
    </row>
    <row r="1604" spans="7:21" ht="18" customHeight="1">
      <c r="G1604" s="204" t="s">
        <v>2557</v>
      </c>
      <c r="H1604" s="212" t="s">
        <v>616</v>
      </c>
      <c r="I1604" s="209">
        <v>22938620</v>
      </c>
      <c r="J1604" s="56"/>
      <c r="K1604" s="57"/>
      <c r="U1604" s="199"/>
    </row>
    <row r="1605" spans="7:21" ht="18" customHeight="1">
      <c r="G1605" s="204" t="s">
        <v>2558</v>
      </c>
      <c r="H1605" s="212" t="s">
        <v>653</v>
      </c>
      <c r="I1605" s="209">
        <v>23795419</v>
      </c>
      <c r="J1605" s="56"/>
      <c r="K1605" s="57"/>
      <c r="U1605" s="199"/>
    </row>
    <row r="1606" spans="7:21" ht="18" customHeight="1">
      <c r="G1606" s="204" t="s">
        <v>2559</v>
      </c>
      <c r="H1606" s="55" t="s">
        <v>653</v>
      </c>
      <c r="I1606" s="209">
        <v>23795419</v>
      </c>
      <c r="J1606" s="56"/>
      <c r="K1606" s="57"/>
      <c r="U1606" s="199"/>
    </row>
    <row r="1607" spans="7:21" ht="18" customHeight="1">
      <c r="G1607" s="204" t="s">
        <v>2560</v>
      </c>
      <c r="H1607" s="55" t="s">
        <v>653</v>
      </c>
      <c r="I1607" s="209">
        <v>23795419</v>
      </c>
      <c r="J1607" s="56"/>
      <c r="K1607" s="57"/>
      <c r="U1607" s="199"/>
    </row>
    <row r="1608" spans="7:21" ht="18" customHeight="1">
      <c r="G1608" s="204" t="s">
        <v>2561</v>
      </c>
      <c r="H1608" s="55" t="s">
        <v>653</v>
      </c>
      <c r="I1608" s="209">
        <v>23795419</v>
      </c>
      <c r="J1608" s="56"/>
      <c r="K1608" s="57"/>
      <c r="U1608" s="199"/>
    </row>
    <row r="1609" spans="7:21" ht="18" customHeight="1">
      <c r="G1609" s="204" t="s">
        <v>2562</v>
      </c>
      <c r="H1609" s="55" t="s">
        <v>653</v>
      </c>
      <c r="I1609" s="209">
        <v>23795419</v>
      </c>
      <c r="J1609" s="56"/>
      <c r="K1609" s="57"/>
      <c r="U1609" s="199"/>
    </row>
    <row r="1610" spans="7:21" ht="18" customHeight="1">
      <c r="G1610" s="204" t="s">
        <v>2563</v>
      </c>
      <c r="H1610" s="55" t="s">
        <v>653</v>
      </c>
      <c r="I1610" s="209">
        <v>23795419</v>
      </c>
      <c r="J1610" s="56"/>
      <c r="K1610" s="57"/>
      <c r="U1610" s="199"/>
    </row>
    <row r="1611" spans="7:21" ht="18" customHeight="1">
      <c r="G1611" s="204" t="s">
        <v>2564</v>
      </c>
      <c r="H1611" s="55" t="s">
        <v>653</v>
      </c>
      <c r="I1611" s="209">
        <v>23795419</v>
      </c>
      <c r="J1611" s="56"/>
      <c r="K1611" s="57"/>
      <c r="U1611" s="199"/>
    </row>
    <row r="1612" spans="7:21" ht="18" customHeight="1">
      <c r="G1612" s="204" t="s">
        <v>2565</v>
      </c>
      <c r="H1612" s="55" t="s">
        <v>631</v>
      </c>
      <c r="I1612" s="209">
        <v>85121342</v>
      </c>
      <c r="J1612" s="56"/>
      <c r="K1612" s="57"/>
      <c r="U1612" s="199"/>
    </row>
    <row r="1613" spans="7:21" ht="18" customHeight="1">
      <c r="G1613" s="204" t="s">
        <v>2566</v>
      </c>
      <c r="H1613" s="55" t="s">
        <v>631</v>
      </c>
      <c r="I1613" s="209">
        <v>85121342</v>
      </c>
      <c r="J1613" s="56"/>
      <c r="K1613" s="57"/>
      <c r="U1613" s="199"/>
    </row>
    <row r="1614" spans="7:21" ht="18" customHeight="1">
      <c r="G1614" s="204" t="s">
        <v>2567</v>
      </c>
      <c r="H1614" s="55" t="s">
        <v>631</v>
      </c>
      <c r="I1614" s="209">
        <v>85121342</v>
      </c>
      <c r="J1614" s="56"/>
      <c r="K1614" s="57"/>
      <c r="U1614" s="199"/>
    </row>
    <row r="1615" spans="7:21" ht="18" customHeight="1">
      <c r="G1615" s="204" t="s">
        <v>2568</v>
      </c>
      <c r="H1615" s="55" t="s">
        <v>631</v>
      </c>
      <c r="I1615" s="209">
        <v>85121342</v>
      </c>
      <c r="J1615" s="56"/>
      <c r="K1615" s="57"/>
      <c r="U1615" s="199"/>
    </row>
    <row r="1616" spans="7:21" ht="18" customHeight="1">
      <c r="G1616" s="204" t="s">
        <v>2569</v>
      </c>
      <c r="H1616" s="55" t="s">
        <v>631</v>
      </c>
      <c r="I1616" s="209">
        <v>85121342</v>
      </c>
      <c r="J1616" s="56"/>
      <c r="K1616" s="57"/>
      <c r="U1616" s="199"/>
    </row>
    <row r="1617" spans="7:21" ht="18" customHeight="1">
      <c r="G1617" s="204" t="s">
        <v>2570</v>
      </c>
      <c r="H1617" s="212" t="s">
        <v>3092</v>
      </c>
      <c r="I1617" s="209">
        <v>89915055</v>
      </c>
      <c r="J1617" s="56"/>
      <c r="K1617" s="57"/>
      <c r="U1617" s="199"/>
    </row>
    <row r="1618" spans="7:21" ht="18" customHeight="1">
      <c r="G1618" s="204" t="s">
        <v>2571</v>
      </c>
      <c r="H1618" s="55" t="s">
        <v>632</v>
      </c>
      <c r="I1618" s="209">
        <v>84133291</v>
      </c>
      <c r="J1618" s="56"/>
      <c r="K1618" s="57"/>
      <c r="U1618" s="199"/>
    </row>
    <row r="1619" spans="7:21" ht="18" customHeight="1">
      <c r="G1619" s="204" t="s">
        <v>2572</v>
      </c>
      <c r="H1619" s="55" t="s">
        <v>562</v>
      </c>
      <c r="I1619" s="209">
        <v>25193031</v>
      </c>
      <c r="J1619" s="56"/>
      <c r="K1619" s="57"/>
      <c r="U1619" s="199"/>
    </row>
    <row r="1620" spans="7:21" ht="18" customHeight="1">
      <c r="G1620" s="204" t="s">
        <v>2573</v>
      </c>
      <c r="H1620" s="55" t="s">
        <v>561</v>
      </c>
      <c r="I1620" s="209">
        <v>42809862</v>
      </c>
      <c r="J1620" s="56"/>
      <c r="K1620" s="57"/>
      <c r="U1620" s="199"/>
    </row>
    <row r="1621" spans="7:21" ht="18" customHeight="1">
      <c r="G1621" s="204" t="s">
        <v>2574</v>
      </c>
      <c r="H1621" s="55" t="s">
        <v>633</v>
      </c>
      <c r="I1621" s="209">
        <v>27772958</v>
      </c>
      <c r="J1621" s="56"/>
      <c r="K1621" s="57"/>
      <c r="U1621" s="199"/>
    </row>
    <row r="1622" spans="7:21" ht="18" customHeight="1">
      <c r="G1622" s="204" t="s">
        <v>2575</v>
      </c>
      <c r="H1622" s="55" t="s">
        <v>633</v>
      </c>
      <c r="I1622" s="209">
        <v>27772958</v>
      </c>
      <c r="J1622" s="56"/>
      <c r="K1622" s="57"/>
      <c r="U1622" s="199"/>
    </row>
    <row r="1623" spans="7:21" ht="18" customHeight="1">
      <c r="G1623" s="204" t="s">
        <v>2576</v>
      </c>
      <c r="H1623" s="55" t="s">
        <v>633</v>
      </c>
      <c r="I1623" s="209">
        <v>27772958</v>
      </c>
      <c r="J1623" s="56"/>
      <c r="K1623" s="57"/>
      <c r="U1623" s="199"/>
    </row>
    <row r="1624" spans="7:21" ht="18" customHeight="1">
      <c r="G1624" s="204" t="s">
        <v>2577</v>
      </c>
      <c r="H1624" s="55" t="s">
        <v>633</v>
      </c>
      <c r="I1624" s="209">
        <v>27772958</v>
      </c>
      <c r="J1624" s="57"/>
      <c r="K1624" s="57"/>
      <c r="U1624" s="199"/>
    </row>
    <row r="1625" spans="7:21" ht="18" customHeight="1">
      <c r="G1625" s="204" t="s">
        <v>2578</v>
      </c>
      <c r="H1625" s="55" t="s">
        <v>633</v>
      </c>
      <c r="I1625" s="209">
        <v>27772958</v>
      </c>
      <c r="J1625" s="56"/>
      <c r="K1625" s="57"/>
      <c r="U1625" s="199"/>
    </row>
    <row r="1626" spans="7:21" ht="18" customHeight="1">
      <c r="G1626" s="204" t="s">
        <v>2579</v>
      </c>
      <c r="H1626" s="55" t="s">
        <v>633</v>
      </c>
      <c r="I1626" s="209">
        <v>27772958</v>
      </c>
      <c r="J1626" s="56"/>
      <c r="K1626" s="57"/>
      <c r="U1626" s="199"/>
    </row>
    <row r="1627" spans="7:21" ht="18" customHeight="1">
      <c r="G1627" s="204" t="s">
        <v>2580</v>
      </c>
      <c r="H1627" s="55" t="s">
        <v>633</v>
      </c>
      <c r="I1627" s="209">
        <v>27772958</v>
      </c>
      <c r="J1627" s="56"/>
      <c r="K1627" s="57"/>
      <c r="U1627" s="199"/>
    </row>
    <row r="1628" spans="7:21" ht="18" customHeight="1">
      <c r="G1628" s="204" t="s">
        <v>2581</v>
      </c>
      <c r="H1628" s="55" t="s">
        <v>560</v>
      </c>
      <c r="I1628" s="209">
        <v>83651577</v>
      </c>
      <c r="J1628" s="56"/>
      <c r="K1628" s="57"/>
      <c r="U1628" s="199"/>
    </row>
    <row r="1629" spans="7:21" ht="18" customHeight="1">
      <c r="G1629" s="204" t="s">
        <v>2582</v>
      </c>
      <c r="H1629" s="55" t="s">
        <v>560</v>
      </c>
      <c r="I1629" s="209">
        <v>83651577</v>
      </c>
      <c r="J1629" s="56"/>
      <c r="K1629" s="57"/>
      <c r="U1629" s="199"/>
    </row>
    <row r="1630" spans="7:21" ht="18" customHeight="1">
      <c r="G1630" s="203" t="s">
        <v>2583</v>
      </c>
      <c r="H1630" s="57" t="s">
        <v>560</v>
      </c>
      <c r="I1630" s="42">
        <v>83651577</v>
      </c>
      <c r="J1630" s="57"/>
      <c r="K1630" s="57"/>
      <c r="U1630" s="199"/>
    </row>
    <row r="1631" spans="7:21" ht="18" customHeight="1">
      <c r="G1631" s="204" t="s">
        <v>2584</v>
      </c>
      <c r="H1631" s="55" t="s">
        <v>560</v>
      </c>
      <c r="I1631" s="209">
        <v>83651577</v>
      </c>
      <c r="J1631" s="57"/>
      <c r="K1631" s="57"/>
      <c r="U1631" s="199"/>
    </row>
    <row r="1632" spans="7:21" ht="18" customHeight="1">
      <c r="G1632" s="204" t="s">
        <v>2585</v>
      </c>
      <c r="H1632" s="55" t="s">
        <v>560</v>
      </c>
      <c r="I1632" s="209">
        <v>83651577</v>
      </c>
      <c r="J1632" s="57"/>
      <c r="K1632" s="57"/>
      <c r="U1632" s="199"/>
    </row>
    <row r="1633" spans="7:21" ht="18" customHeight="1">
      <c r="G1633" s="204" t="s">
        <v>2586</v>
      </c>
      <c r="H1633" s="55" t="s">
        <v>560</v>
      </c>
      <c r="I1633" s="209">
        <v>83651577</v>
      </c>
      <c r="J1633" s="57"/>
      <c r="K1633" s="57"/>
      <c r="U1633" s="199"/>
    </row>
    <row r="1634" spans="7:21" ht="18" customHeight="1">
      <c r="G1634" s="204" t="s">
        <v>2587</v>
      </c>
      <c r="H1634" s="55" t="s">
        <v>560</v>
      </c>
      <c r="I1634" s="209">
        <v>83651577</v>
      </c>
      <c r="J1634" s="57"/>
      <c r="K1634" s="57"/>
      <c r="U1634" s="199"/>
    </row>
    <row r="1635" spans="7:21" ht="18" customHeight="1">
      <c r="G1635" s="204" t="s">
        <v>2588</v>
      </c>
      <c r="H1635" s="55" t="s">
        <v>634</v>
      </c>
      <c r="I1635" s="209">
        <v>79974266</v>
      </c>
      <c r="J1635" s="57"/>
      <c r="K1635" s="57"/>
      <c r="U1635" s="199"/>
    </row>
    <row r="1636" spans="7:21" ht="18" customHeight="1">
      <c r="G1636" s="203" t="s">
        <v>2589</v>
      </c>
      <c r="H1636" s="57" t="s">
        <v>654</v>
      </c>
      <c r="I1636" s="42">
        <v>89562593</v>
      </c>
      <c r="J1636" s="57"/>
      <c r="K1636" s="57"/>
      <c r="U1636" s="199"/>
    </row>
    <row r="1637" spans="7:21" ht="18" customHeight="1">
      <c r="G1637" s="203" t="s">
        <v>2590</v>
      </c>
      <c r="H1637" s="57" t="s">
        <v>571</v>
      </c>
      <c r="I1637" s="42">
        <v>9226198</v>
      </c>
      <c r="J1637" s="57"/>
      <c r="K1637" s="57"/>
      <c r="U1637" s="199"/>
    </row>
    <row r="1638" spans="7:21" ht="18" customHeight="1">
      <c r="G1638" s="203" t="s">
        <v>2591</v>
      </c>
      <c r="H1638" s="57" t="s">
        <v>571</v>
      </c>
      <c r="I1638" s="42">
        <v>9226198</v>
      </c>
      <c r="J1638" s="57"/>
      <c r="K1638" s="57"/>
      <c r="U1638" s="199"/>
    </row>
    <row r="1639" spans="7:21" ht="18" customHeight="1">
      <c r="G1639" s="203" t="s">
        <v>2592</v>
      </c>
      <c r="H1639" s="57" t="s">
        <v>572</v>
      </c>
      <c r="I1639" s="42">
        <v>99052205</v>
      </c>
      <c r="J1639" s="57"/>
      <c r="K1639" s="57"/>
      <c r="U1639" s="199"/>
    </row>
    <row r="1640" spans="7:21" ht="18" customHeight="1">
      <c r="G1640" s="203" t="s">
        <v>2593</v>
      </c>
      <c r="H1640" s="57" t="s">
        <v>572</v>
      </c>
      <c r="I1640" s="42">
        <v>99052205</v>
      </c>
      <c r="J1640" s="57"/>
      <c r="K1640" s="57"/>
      <c r="U1640" s="199"/>
    </row>
    <row r="1641" spans="7:21" ht="18" customHeight="1">
      <c r="G1641" s="203" t="s">
        <v>2594</v>
      </c>
      <c r="H1641" s="57" t="s">
        <v>572</v>
      </c>
      <c r="I1641" s="42">
        <v>99052205</v>
      </c>
      <c r="J1641" s="57"/>
      <c r="K1641" s="57"/>
      <c r="U1641" s="199"/>
    </row>
    <row r="1642" spans="7:21" ht="18" customHeight="1">
      <c r="G1642" s="203" t="s">
        <v>2595</v>
      </c>
      <c r="H1642" s="57" t="s">
        <v>572</v>
      </c>
      <c r="I1642" s="42">
        <v>99052205</v>
      </c>
      <c r="J1642" s="57"/>
      <c r="K1642" s="57"/>
      <c r="U1642" s="199"/>
    </row>
    <row r="1643" spans="7:21" ht="18" customHeight="1">
      <c r="G1643" s="203" t="s">
        <v>2596</v>
      </c>
      <c r="H1643" s="57" t="s">
        <v>635</v>
      </c>
      <c r="I1643" s="42">
        <v>24995610</v>
      </c>
      <c r="J1643" s="57"/>
      <c r="K1643" s="57"/>
      <c r="U1643" s="199"/>
    </row>
    <row r="1644" spans="7:21" ht="18" customHeight="1">
      <c r="G1644" s="203" t="s">
        <v>2597</v>
      </c>
      <c r="H1644" s="57" t="s">
        <v>635</v>
      </c>
      <c r="I1644" s="42">
        <v>24995610</v>
      </c>
      <c r="J1644" s="57"/>
      <c r="K1644" s="57"/>
      <c r="U1644" s="199"/>
    </row>
    <row r="1645" spans="7:21" ht="18" customHeight="1">
      <c r="G1645" s="203" t="s">
        <v>2598</v>
      </c>
      <c r="H1645" s="57" t="s">
        <v>635</v>
      </c>
      <c r="I1645" s="42">
        <v>24995610</v>
      </c>
      <c r="J1645" s="57"/>
      <c r="K1645" s="57"/>
      <c r="U1645" s="199"/>
    </row>
    <row r="1646" spans="7:21" ht="18" customHeight="1">
      <c r="G1646" s="203" t="s">
        <v>2599</v>
      </c>
      <c r="H1646" s="57" t="s">
        <v>635</v>
      </c>
      <c r="I1646" s="42">
        <v>24995610</v>
      </c>
      <c r="J1646" s="57"/>
      <c r="K1646" s="57"/>
      <c r="U1646" s="199"/>
    </row>
    <row r="1647" spans="7:21" ht="18" customHeight="1">
      <c r="G1647" s="203" t="s">
        <v>2600</v>
      </c>
      <c r="H1647" s="57" t="s">
        <v>635</v>
      </c>
      <c r="I1647" s="42">
        <v>24995610</v>
      </c>
      <c r="J1647" s="57"/>
      <c r="K1647" s="57"/>
      <c r="U1647" s="199"/>
    </row>
    <row r="1648" spans="7:21" ht="18" customHeight="1">
      <c r="G1648" s="203" t="s">
        <v>2601</v>
      </c>
      <c r="H1648" s="57" t="s">
        <v>635</v>
      </c>
      <c r="I1648" s="42">
        <v>24995610</v>
      </c>
      <c r="J1648" s="57"/>
      <c r="K1648" s="57"/>
      <c r="U1648" s="199"/>
    </row>
    <row r="1649" spans="7:21" ht="18" customHeight="1">
      <c r="G1649" s="203" t="s">
        <v>2602</v>
      </c>
      <c r="H1649" s="57" t="s">
        <v>635</v>
      </c>
      <c r="I1649" s="42">
        <v>24995610</v>
      </c>
      <c r="J1649" s="57"/>
      <c r="K1649" s="57"/>
      <c r="U1649" s="199"/>
    </row>
    <row r="1650" spans="7:21" ht="18" customHeight="1">
      <c r="G1650" s="203" t="s">
        <v>2603</v>
      </c>
      <c r="H1650" s="57" t="s">
        <v>636</v>
      </c>
      <c r="I1650" s="42">
        <v>53049798</v>
      </c>
      <c r="J1650" s="57"/>
      <c r="K1650" s="57"/>
      <c r="U1650" s="199"/>
    </row>
    <row r="1651" spans="7:21" ht="18" customHeight="1">
      <c r="G1651" s="203" t="s">
        <v>2604</v>
      </c>
      <c r="H1651" s="57" t="s">
        <v>636</v>
      </c>
      <c r="I1651" s="42">
        <v>53049798</v>
      </c>
      <c r="J1651" s="57"/>
      <c r="K1651" s="57"/>
      <c r="U1651" s="199"/>
    </row>
    <row r="1652" spans="7:21" ht="18" customHeight="1">
      <c r="G1652" s="203" t="s">
        <v>2605</v>
      </c>
      <c r="H1652" s="57" t="s">
        <v>636</v>
      </c>
      <c r="I1652" s="42">
        <v>53049798</v>
      </c>
      <c r="J1652" s="57"/>
      <c r="K1652" s="57"/>
      <c r="U1652" s="199"/>
    </row>
    <row r="1653" spans="7:21" ht="18" customHeight="1">
      <c r="G1653" s="203" t="s">
        <v>2606</v>
      </c>
      <c r="H1653" s="57" t="s">
        <v>637</v>
      </c>
      <c r="I1653" s="42">
        <v>90835474</v>
      </c>
      <c r="J1653" s="57"/>
      <c r="K1653" s="57"/>
      <c r="U1653" s="199"/>
    </row>
    <row r="1654" spans="7:21" ht="18" customHeight="1">
      <c r="G1654" s="203" t="s">
        <v>2607</v>
      </c>
      <c r="H1654" s="57" t="s">
        <v>637</v>
      </c>
      <c r="I1654" s="42">
        <v>90835474</v>
      </c>
      <c r="J1654" s="57"/>
      <c r="K1654" s="57"/>
      <c r="U1654" s="199"/>
    </row>
    <row r="1655" spans="7:21" ht="18" customHeight="1">
      <c r="G1655" s="203" t="s">
        <v>2608</v>
      </c>
      <c r="H1655" s="57" t="s">
        <v>637</v>
      </c>
      <c r="I1655" s="42">
        <v>90835474</v>
      </c>
      <c r="J1655" s="57"/>
      <c r="K1655" s="57"/>
      <c r="U1655" s="199"/>
    </row>
    <row r="1656" spans="7:21" ht="18" customHeight="1">
      <c r="G1656" s="203" t="s">
        <v>2609</v>
      </c>
      <c r="H1656" s="57" t="s">
        <v>637</v>
      </c>
      <c r="I1656" s="42">
        <v>90835474</v>
      </c>
      <c r="J1656" s="57"/>
      <c r="K1656" s="57"/>
      <c r="U1656" s="199"/>
    </row>
    <row r="1657" spans="7:21" ht="18" customHeight="1">
      <c r="G1657" s="203" t="s">
        <v>2610</v>
      </c>
      <c r="H1657" s="57" t="s">
        <v>637</v>
      </c>
      <c r="I1657" s="42">
        <v>90835474</v>
      </c>
      <c r="J1657" s="57"/>
      <c r="K1657" s="57"/>
      <c r="U1657" s="199"/>
    </row>
    <row r="1658" spans="7:21" ht="18" customHeight="1">
      <c r="G1658" s="203" t="s">
        <v>2611</v>
      </c>
      <c r="H1658" s="57" t="s">
        <v>637</v>
      </c>
      <c r="I1658" s="42">
        <v>90835474</v>
      </c>
      <c r="J1658" s="57"/>
      <c r="K1658" s="57"/>
      <c r="U1658" s="199"/>
    </row>
    <row r="1659" spans="7:21" ht="18" customHeight="1">
      <c r="G1659" s="203" t="s">
        <v>2612</v>
      </c>
      <c r="H1659" s="57" t="s">
        <v>637</v>
      </c>
      <c r="I1659" s="42">
        <v>90835474</v>
      </c>
      <c r="J1659" s="57"/>
      <c r="K1659" s="57"/>
      <c r="U1659" s="199"/>
    </row>
    <row r="1660" spans="7:21" ht="18" customHeight="1">
      <c r="G1660" s="203" t="s">
        <v>2613</v>
      </c>
      <c r="H1660" s="57" t="s">
        <v>583</v>
      </c>
      <c r="I1660" s="42">
        <v>31578745</v>
      </c>
      <c r="J1660" s="57"/>
      <c r="K1660" s="57"/>
      <c r="U1660" s="199"/>
    </row>
    <row r="1661" spans="7:21" ht="18" customHeight="1">
      <c r="G1661" s="203" t="s">
        <v>2614</v>
      </c>
      <c r="H1661" s="57" t="s">
        <v>583</v>
      </c>
      <c r="I1661" s="42">
        <v>31578745</v>
      </c>
      <c r="J1661" s="57"/>
      <c r="K1661" s="57"/>
      <c r="U1661" s="199"/>
    </row>
    <row r="1662" spans="7:21" ht="18" customHeight="1">
      <c r="G1662" s="203" t="s">
        <v>2615</v>
      </c>
      <c r="H1662" s="57" t="s">
        <v>583</v>
      </c>
      <c r="I1662" s="42">
        <v>31578745</v>
      </c>
      <c r="J1662" s="57"/>
      <c r="K1662" s="57"/>
      <c r="U1662" s="199"/>
    </row>
    <row r="1663" spans="7:21" ht="18" customHeight="1">
      <c r="G1663" s="203" t="s">
        <v>2616</v>
      </c>
      <c r="H1663" s="57" t="s">
        <v>638</v>
      </c>
      <c r="I1663" s="42">
        <v>16028308</v>
      </c>
      <c r="J1663" s="57"/>
      <c r="K1663" s="57"/>
      <c r="U1663" s="199"/>
    </row>
    <row r="1664" spans="7:21" ht="18" customHeight="1">
      <c r="G1664" s="203" t="s">
        <v>2617</v>
      </c>
      <c r="H1664" s="57" t="s">
        <v>599</v>
      </c>
      <c r="I1664" s="42">
        <v>23708082</v>
      </c>
      <c r="J1664" s="57"/>
      <c r="K1664" s="57"/>
      <c r="U1664" s="199"/>
    </row>
    <row r="1665" spans="7:21" ht="18" customHeight="1">
      <c r="G1665" s="203" t="s">
        <v>2618</v>
      </c>
      <c r="H1665" s="57" t="s">
        <v>599</v>
      </c>
      <c r="I1665" s="42">
        <v>23708082</v>
      </c>
      <c r="J1665" s="57"/>
      <c r="K1665" s="57"/>
      <c r="U1665" s="199"/>
    </row>
    <row r="1666" spans="7:21" ht="18" customHeight="1">
      <c r="G1666" s="203" t="s">
        <v>2619</v>
      </c>
      <c r="H1666" s="57" t="s">
        <v>599</v>
      </c>
      <c r="I1666" s="42">
        <v>23708082</v>
      </c>
      <c r="J1666" s="57"/>
      <c r="K1666" s="57"/>
      <c r="U1666" s="199"/>
    </row>
    <row r="1667" spans="7:21" ht="18" customHeight="1">
      <c r="G1667" s="203" t="s">
        <v>2620</v>
      </c>
      <c r="H1667" s="57" t="s">
        <v>599</v>
      </c>
      <c r="I1667" s="42">
        <v>23708082</v>
      </c>
      <c r="J1667" s="57"/>
      <c r="K1667" s="57"/>
      <c r="U1667" s="199"/>
    </row>
    <row r="1668" spans="7:21" ht="18" customHeight="1">
      <c r="G1668" s="203" t="s">
        <v>2621</v>
      </c>
      <c r="H1668" s="57" t="s">
        <v>599</v>
      </c>
      <c r="I1668" s="42">
        <v>23708082</v>
      </c>
      <c r="J1668" s="57"/>
      <c r="K1668" s="57"/>
      <c r="U1668" s="199"/>
    </row>
    <row r="1669" spans="7:21" ht="18" customHeight="1">
      <c r="G1669" s="203" t="s">
        <v>2622</v>
      </c>
      <c r="H1669" s="57" t="s">
        <v>599</v>
      </c>
      <c r="I1669" s="42">
        <v>23708082</v>
      </c>
      <c r="J1669" s="57"/>
      <c r="K1669" s="57"/>
      <c r="U1669" s="199"/>
    </row>
    <row r="1670" spans="7:21" ht="18" customHeight="1">
      <c r="G1670" s="203" t="s">
        <v>2623</v>
      </c>
      <c r="H1670" s="57" t="s">
        <v>599</v>
      </c>
      <c r="I1670" s="42">
        <v>23708082</v>
      </c>
      <c r="J1670" s="57"/>
      <c r="K1670" s="57"/>
      <c r="U1670" s="199"/>
    </row>
    <row r="1671" spans="7:21" ht="18" customHeight="1">
      <c r="G1671" s="203" t="s">
        <v>2624</v>
      </c>
      <c r="H1671" s="57" t="s">
        <v>639</v>
      </c>
      <c r="I1671" s="42">
        <v>5150409</v>
      </c>
      <c r="J1671" s="57"/>
      <c r="K1671" s="57"/>
      <c r="U1671" s="199"/>
    </row>
    <row r="1672" spans="7:21" ht="18" customHeight="1">
      <c r="G1672" s="203" t="s">
        <v>2625</v>
      </c>
      <c r="H1672" s="57" t="s">
        <v>639</v>
      </c>
      <c r="I1672" s="42">
        <v>5150409</v>
      </c>
      <c r="J1672" s="57"/>
      <c r="K1672" s="57"/>
      <c r="U1672" s="199"/>
    </row>
    <row r="1673" spans="7:21" ht="18" customHeight="1">
      <c r="G1673" s="203" t="s">
        <v>2626</v>
      </c>
      <c r="H1673" s="57" t="s">
        <v>639</v>
      </c>
      <c r="I1673" s="42">
        <v>5150409</v>
      </c>
      <c r="J1673" s="57"/>
      <c r="K1673" s="57"/>
      <c r="U1673" s="199"/>
    </row>
    <row r="1674" spans="7:21" ht="18" customHeight="1">
      <c r="G1674" s="203" t="s">
        <v>2627</v>
      </c>
      <c r="H1674" s="57" t="s">
        <v>639</v>
      </c>
      <c r="I1674" s="42">
        <v>5150409</v>
      </c>
      <c r="J1674" s="57"/>
      <c r="K1674" s="57"/>
      <c r="U1674" s="199"/>
    </row>
    <row r="1675" spans="7:21" ht="18" customHeight="1">
      <c r="G1675" s="203" t="s">
        <v>2628</v>
      </c>
      <c r="H1675" s="57" t="s">
        <v>639</v>
      </c>
      <c r="I1675" s="42">
        <v>5150409</v>
      </c>
      <c r="J1675" s="57"/>
      <c r="K1675" s="57"/>
      <c r="U1675" s="199"/>
    </row>
    <row r="1676" spans="7:21" ht="18" customHeight="1">
      <c r="G1676" s="203" t="s">
        <v>2629</v>
      </c>
      <c r="H1676" s="57" t="s">
        <v>639</v>
      </c>
      <c r="I1676" s="42">
        <v>5150409</v>
      </c>
      <c r="J1676" s="57"/>
      <c r="K1676" s="57"/>
      <c r="U1676" s="199"/>
    </row>
    <row r="1677" spans="7:21" ht="18" customHeight="1">
      <c r="G1677" s="203" t="s">
        <v>2630</v>
      </c>
      <c r="H1677" s="57" t="s">
        <v>639</v>
      </c>
      <c r="I1677" s="42">
        <v>5150409</v>
      </c>
      <c r="J1677" s="57"/>
      <c r="K1677" s="57"/>
      <c r="U1677" s="199"/>
    </row>
    <row r="1678" spans="7:21" ht="18" customHeight="1">
      <c r="G1678" s="203" t="s">
        <v>2631</v>
      </c>
      <c r="H1678" s="57" t="s">
        <v>600</v>
      </c>
      <c r="I1678" s="42">
        <v>22508852</v>
      </c>
      <c r="J1678" s="57"/>
      <c r="K1678" s="57"/>
      <c r="U1678" s="199"/>
    </row>
    <row r="1679" spans="7:21" ht="18" customHeight="1">
      <c r="G1679" s="203" t="s">
        <v>2632</v>
      </c>
      <c r="H1679" s="57" t="s">
        <v>600</v>
      </c>
      <c r="I1679" s="42">
        <v>22508852</v>
      </c>
      <c r="J1679" s="57"/>
      <c r="K1679" s="57"/>
      <c r="U1679" s="199"/>
    </row>
    <row r="1680" spans="7:21" ht="18" customHeight="1">
      <c r="G1680" s="203" t="s">
        <v>2633</v>
      </c>
      <c r="H1680" s="57" t="s">
        <v>600</v>
      </c>
      <c r="I1680" s="42">
        <v>22508852</v>
      </c>
      <c r="J1680" s="57"/>
      <c r="K1680" s="57"/>
      <c r="U1680" s="199"/>
    </row>
    <row r="1681" spans="7:21" ht="18" customHeight="1">
      <c r="G1681" s="203" t="s">
        <v>2634</v>
      </c>
      <c r="H1681" s="57" t="s">
        <v>600</v>
      </c>
      <c r="I1681" s="42">
        <v>22508852</v>
      </c>
      <c r="J1681" s="57"/>
      <c r="K1681" s="57"/>
      <c r="U1681" s="199"/>
    </row>
    <row r="1682" spans="7:21" ht="18" customHeight="1">
      <c r="G1682" s="203" t="s">
        <v>2635</v>
      </c>
      <c r="H1682" s="57" t="s">
        <v>600</v>
      </c>
      <c r="I1682" s="42">
        <v>22508852</v>
      </c>
      <c r="J1682" s="57"/>
      <c r="K1682" s="57"/>
      <c r="U1682" s="199"/>
    </row>
    <row r="1683" spans="7:21" ht="18" customHeight="1">
      <c r="G1683" s="203" t="s">
        <v>2636</v>
      </c>
      <c r="H1683" s="57" t="s">
        <v>600</v>
      </c>
      <c r="I1683" s="42">
        <v>22508852</v>
      </c>
      <c r="J1683" s="57"/>
      <c r="K1683" s="57"/>
      <c r="U1683" s="199"/>
    </row>
    <row r="1684" spans="7:21" ht="18" customHeight="1">
      <c r="G1684" s="203" t="s">
        <v>2637</v>
      </c>
      <c r="H1684" s="57" t="s">
        <v>600</v>
      </c>
      <c r="I1684" s="42">
        <v>22508852</v>
      </c>
      <c r="J1684" s="57"/>
      <c r="K1684" s="57"/>
      <c r="U1684" s="199"/>
    </row>
    <row r="1685" spans="7:21" ht="18" customHeight="1">
      <c r="G1685" s="203" t="s">
        <v>2638</v>
      </c>
      <c r="H1685" s="57" t="s">
        <v>640</v>
      </c>
      <c r="I1685" s="42">
        <v>83188326</v>
      </c>
      <c r="J1685" s="57"/>
      <c r="K1685" s="57"/>
      <c r="U1685" s="199"/>
    </row>
    <row r="1686" spans="7:21" ht="18" customHeight="1">
      <c r="G1686" s="203" t="s">
        <v>2639</v>
      </c>
      <c r="H1686" s="57" t="s">
        <v>640</v>
      </c>
      <c r="I1686" s="42">
        <v>83188326</v>
      </c>
      <c r="J1686" s="57"/>
      <c r="K1686" s="57"/>
      <c r="U1686" s="199"/>
    </row>
    <row r="1687" spans="7:21" ht="18" customHeight="1">
      <c r="G1687" s="203" t="s">
        <v>2640</v>
      </c>
      <c r="H1687" s="57" t="s">
        <v>640</v>
      </c>
      <c r="I1687" s="42">
        <v>83188326</v>
      </c>
      <c r="J1687" s="57"/>
      <c r="K1687" s="57"/>
      <c r="U1687" s="199"/>
    </row>
    <row r="1688" spans="7:21" ht="18" customHeight="1">
      <c r="G1688" s="203" t="s">
        <v>2641</v>
      </c>
      <c r="H1688" s="57" t="s">
        <v>640</v>
      </c>
      <c r="I1688" s="42">
        <v>83188326</v>
      </c>
      <c r="J1688" s="57"/>
      <c r="K1688" s="57"/>
      <c r="U1688" s="199"/>
    </row>
    <row r="1689" spans="7:21" ht="18" customHeight="1">
      <c r="G1689" s="203" t="s">
        <v>2642</v>
      </c>
      <c r="H1689" s="57" t="s">
        <v>640</v>
      </c>
      <c r="I1689" s="42">
        <v>83188326</v>
      </c>
      <c r="J1689" s="57"/>
      <c r="K1689" s="57"/>
      <c r="U1689" s="199"/>
    </row>
    <row r="1690" spans="7:21" ht="18" customHeight="1">
      <c r="G1690" s="203" t="s">
        <v>2643</v>
      </c>
      <c r="H1690" s="57" t="s">
        <v>640</v>
      </c>
      <c r="I1690" s="42">
        <v>83188326</v>
      </c>
      <c r="J1690" s="57"/>
      <c r="K1690" s="57"/>
      <c r="U1690" s="199"/>
    </row>
    <row r="1691" spans="7:21" ht="18" customHeight="1">
      <c r="G1691" s="203" t="s">
        <v>2644</v>
      </c>
      <c r="H1691" s="57" t="s">
        <v>640</v>
      </c>
      <c r="I1691" s="42">
        <v>83188326</v>
      </c>
      <c r="J1691" s="57"/>
      <c r="K1691" s="57"/>
      <c r="U1691" s="199"/>
    </row>
    <row r="1692" spans="7:21" ht="18" customHeight="1">
      <c r="G1692" s="203" t="s">
        <v>2645</v>
      </c>
      <c r="H1692" s="57" t="s">
        <v>641</v>
      </c>
      <c r="I1692" s="42">
        <v>24600996</v>
      </c>
      <c r="J1692" s="57"/>
      <c r="K1692" s="57"/>
      <c r="U1692" s="199"/>
    </row>
    <row r="1693" spans="7:21" ht="18" customHeight="1">
      <c r="G1693" s="203" t="s">
        <v>2646</v>
      </c>
      <c r="H1693" s="57" t="s">
        <v>641</v>
      </c>
      <c r="I1693" s="42">
        <v>24600996</v>
      </c>
      <c r="J1693" s="57"/>
      <c r="K1693" s="57"/>
      <c r="U1693" s="199"/>
    </row>
    <row r="1694" spans="7:21" ht="18" customHeight="1">
      <c r="G1694" s="203" t="s">
        <v>2647</v>
      </c>
      <c r="H1694" s="57" t="s">
        <v>641</v>
      </c>
      <c r="I1694" s="42">
        <v>24600996</v>
      </c>
      <c r="J1694" s="57"/>
      <c r="K1694" s="57"/>
      <c r="U1694" s="199"/>
    </row>
    <row r="1695" spans="7:21" ht="18" customHeight="1">
      <c r="G1695" s="203" t="s">
        <v>2648</v>
      </c>
      <c r="H1695" s="57" t="s">
        <v>641</v>
      </c>
      <c r="I1695" s="42">
        <v>24600996</v>
      </c>
      <c r="J1695" s="57"/>
      <c r="K1695" s="57"/>
      <c r="U1695" s="199"/>
    </row>
    <row r="1696" spans="7:21" ht="18" customHeight="1">
      <c r="G1696" s="203" t="s">
        <v>2649</v>
      </c>
      <c r="H1696" s="57" t="s">
        <v>641</v>
      </c>
      <c r="I1696" s="42">
        <v>24600996</v>
      </c>
      <c r="J1696" s="57"/>
      <c r="K1696" s="57"/>
      <c r="U1696" s="199"/>
    </row>
    <row r="1697" spans="7:21" ht="18" customHeight="1">
      <c r="G1697" s="203" t="s">
        <v>2650</v>
      </c>
      <c r="H1697" s="57" t="s">
        <v>641</v>
      </c>
      <c r="I1697" s="42">
        <v>24600996</v>
      </c>
      <c r="J1697" s="57"/>
      <c r="K1697" s="57"/>
      <c r="U1697" s="199"/>
    </row>
    <row r="1698" spans="7:21" ht="18" customHeight="1">
      <c r="G1698" s="203" t="s">
        <v>2651</v>
      </c>
      <c r="H1698" s="57" t="s">
        <v>641</v>
      </c>
      <c r="I1698" s="42">
        <v>24600996</v>
      </c>
      <c r="J1698" s="57"/>
      <c r="K1698" s="57"/>
      <c r="U1698" s="199"/>
    </row>
    <row r="1699" spans="7:21" ht="18" customHeight="1">
      <c r="G1699" s="203" t="s">
        <v>2652</v>
      </c>
      <c r="H1699" s="57" t="s">
        <v>601</v>
      </c>
      <c r="I1699" s="42">
        <v>82117056</v>
      </c>
      <c r="J1699" s="57"/>
      <c r="K1699" s="57"/>
      <c r="U1699" s="199"/>
    </row>
    <row r="1700" spans="7:21" ht="18" customHeight="1">
      <c r="G1700" s="203" t="s">
        <v>2653</v>
      </c>
      <c r="H1700" s="57" t="s">
        <v>601</v>
      </c>
      <c r="I1700" s="42">
        <v>82117056</v>
      </c>
      <c r="J1700" s="57"/>
      <c r="K1700" s="57"/>
      <c r="U1700" s="199"/>
    </row>
    <row r="1701" spans="7:21" ht="18" customHeight="1">
      <c r="G1701" s="203" t="s">
        <v>2654</v>
      </c>
      <c r="H1701" s="57" t="s">
        <v>601</v>
      </c>
      <c r="I1701" s="42">
        <v>82117056</v>
      </c>
      <c r="J1701" s="57"/>
      <c r="K1701" s="57"/>
      <c r="U1701" s="199"/>
    </row>
    <row r="1702" spans="7:21" ht="18" customHeight="1">
      <c r="G1702" s="203" t="s">
        <v>2655</v>
      </c>
      <c r="H1702" s="57" t="s">
        <v>601</v>
      </c>
      <c r="I1702" s="42">
        <v>82117056</v>
      </c>
      <c r="J1702" s="57"/>
      <c r="K1702" s="57"/>
      <c r="U1702" s="199"/>
    </row>
    <row r="1703" spans="7:21" ht="18" customHeight="1">
      <c r="G1703" s="203" t="s">
        <v>2656</v>
      </c>
      <c r="H1703" s="57" t="s">
        <v>601</v>
      </c>
      <c r="I1703" s="42">
        <v>82117056</v>
      </c>
      <c r="J1703" s="57"/>
      <c r="K1703" s="57"/>
      <c r="U1703" s="199"/>
    </row>
    <row r="1704" spans="7:21" ht="18" customHeight="1">
      <c r="G1704" s="203" t="s">
        <v>2657</v>
      </c>
      <c r="H1704" s="57" t="s">
        <v>601</v>
      </c>
      <c r="I1704" s="42">
        <v>82117056</v>
      </c>
      <c r="J1704" s="57"/>
      <c r="K1704" s="57"/>
      <c r="U1704" s="199"/>
    </row>
    <row r="1705" spans="7:21" ht="18" customHeight="1">
      <c r="G1705" s="203" t="s">
        <v>2658</v>
      </c>
      <c r="H1705" s="57" t="s">
        <v>601</v>
      </c>
      <c r="I1705" s="42">
        <v>82117056</v>
      </c>
      <c r="J1705" s="57"/>
      <c r="K1705" s="57"/>
      <c r="U1705" s="199"/>
    </row>
    <row r="1706" spans="7:21" ht="18" customHeight="1">
      <c r="G1706" s="203" t="s">
        <v>2659</v>
      </c>
      <c r="H1706" s="57" t="s">
        <v>655</v>
      </c>
      <c r="I1706" s="42">
        <v>80045681</v>
      </c>
      <c r="J1706" s="57"/>
      <c r="K1706" s="57"/>
      <c r="U1706" s="199"/>
    </row>
    <row r="1707" spans="7:21" ht="18" customHeight="1">
      <c r="G1707" s="203" t="s">
        <v>2660</v>
      </c>
      <c r="H1707" s="57" t="s">
        <v>642</v>
      </c>
      <c r="I1707" s="42">
        <v>53298058</v>
      </c>
      <c r="J1707" s="57"/>
      <c r="K1707" s="57"/>
      <c r="U1707" s="199"/>
    </row>
    <row r="1708" spans="7:21" ht="18" customHeight="1">
      <c r="G1708" s="203" t="s">
        <v>2661</v>
      </c>
      <c r="H1708" s="57" t="s">
        <v>642</v>
      </c>
      <c r="I1708" s="42">
        <v>53298058</v>
      </c>
      <c r="J1708" s="57"/>
      <c r="K1708" s="57"/>
      <c r="U1708" s="199"/>
    </row>
    <row r="1709" spans="7:21" ht="18" customHeight="1">
      <c r="G1709" s="203" t="s">
        <v>2662</v>
      </c>
      <c r="H1709" s="57" t="s">
        <v>642</v>
      </c>
      <c r="I1709" s="42">
        <v>53298058</v>
      </c>
      <c r="J1709" s="57"/>
      <c r="K1709" s="57"/>
      <c r="U1709" s="199"/>
    </row>
    <row r="1710" spans="7:21" ht="18" customHeight="1">
      <c r="G1710" s="203" t="s">
        <v>2663</v>
      </c>
      <c r="H1710" s="57" t="s">
        <v>642</v>
      </c>
      <c r="I1710" s="42">
        <v>53298058</v>
      </c>
      <c r="J1710" s="57"/>
      <c r="K1710" s="57"/>
      <c r="U1710" s="199"/>
    </row>
    <row r="1711" spans="7:21" ht="18" customHeight="1">
      <c r="G1711" s="203" t="s">
        <v>2664</v>
      </c>
      <c r="H1711" s="57" t="s">
        <v>642</v>
      </c>
      <c r="I1711" s="42">
        <v>53298058</v>
      </c>
      <c r="J1711" s="57"/>
      <c r="K1711" s="57"/>
      <c r="U1711" s="199"/>
    </row>
    <row r="1712" spans="7:21" ht="18" customHeight="1">
      <c r="G1712" s="203" t="s">
        <v>2665</v>
      </c>
      <c r="H1712" s="57" t="s">
        <v>642</v>
      </c>
      <c r="I1712" s="42">
        <v>53298058</v>
      </c>
      <c r="J1712" s="57"/>
      <c r="K1712" s="57"/>
      <c r="U1712" s="199"/>
    </row>
    <row r="1713" spans="7:21" ht="18" customHeight="1">
      <c r="G1713" s="203" t="s">
        <v>2666</v>
      </c>
      <c r="H1713" s="57" t="s">
        <v>642</v>
      </c>
      <c r="I1713" s="42">
        <v>53298058</v>
      </c>
      <c r="J1713" s="57"/>
      <c r="K1713" s="57"/>
      <c r="U1713" s="199"/>
    </row>
    <row r="1714" spans="7:21" ht="18" customHeight="1">
      <c r="G1714" s="203" t="s">
        <v>2667</v>
      </c>
      <c r="H1714" s="57" t="s">
        <v>643</v>
      </c>
      <c r="I1714" s="42">
        <v>22109588</v>
      </c>
      <c r="J1714" s="57"/>
      <c r="K1714" s="57"/>
      <c r="U1714" s="199"/>
    </row>
    <row r="1715" spans="7:21" ht="18" customHeight="1">
      <c r="G1715" s="203" t="s">
        <v>2668</v>
      </c>
      <c r="H1715" s="57" t="s">
        <v>643</v>
      </c>
      <c r="I1715" s="42">
        <v>22109588</v>
      </c>
      <c r="J1715" s="57"/>
      <c r="K1715" s="57"/>
      <c r="U1715" s="199"/>
    </row>
    <row r="1716" spans="7:21" ht="18" customHeight="1">
      <c r="G1716" s="203" t="s">
        <v>2669</v>
      </c>
      <c r="H1716" s="57" t="s">
        <v>643</v>
      </c>
      <c r="I1716" s="42">
        <v>22109588</v>
      </c>
      <c r="J1716" s="57"/>
      <c r="K1716" s="57"/>
      <c r="U1716" s="199"/>
    </row>
    <row r="1717" spans="7:21" ht="18" customHeight="1">
      <c r="G1717" s="203" t="s">
        <v>2670</v>
      </c>
      <c r="H1717" s="57" t="s">
        <v>643</v>
      </c>
      <c r="I1717" s="42">
        <v>22109588</v>
      </c>
      <c r="J1717" s="57"/>
      <c r="K1717" s="57"/>
      <c r="U1717" s="199"/>
    </row>
    <row r="1718" spans="7:21" ht="18" customHeight="1">
      <c r="G1718" s="203" t="s">
        <v>2671</v>
      </c>
      <c r="H1718" s="57" t="s">
        <v>643</v>
      </c>
      <c r="I1718" s="42">
        <v>22109588</v>
      </c>
      <c r="J1718" s="57"/>
      <c r="K1718" s="57"/>
      <c r="U1718" s="199"/>
    </row>
    <row r="1719" spans="7:21" ht="18" customHeight="1">
      <c r="G1719" s="203" t="s">
        <v>2672</v>
      </c>
      <c r="H1719" s="43" t="s">
        <v>643</v>
      </c>
      <c r="I1719" s="40">
        <v>22109588</v>
      </c>
      <c r="J1719" s="57"/>
      <c r="K1719" s="57"/>
      <c r="U1719" s="199"/>
    </row>
    <row r="1720" spans="7:21" ht="18" customHeight="1">
      <c r="G1720" s="203" t="s">
        <v>2673</v>
      </c>
      <c r="H1720" s="43" t="s">
        <v>643</v>
      </c>
      <c r="I1720" s="40">
        <v>22109588</v>
      </c>
      <c r="J1720" s="57"/>
      <c r="K1720" s="57"/>
      <c r="U1720" s="199"/>
    </row>
    <row r="1721" spans="7:21" ht="18" customHeight="1">
      <c r="G1721" s="203" t="s">
        <v>2674</v>
      </c>
      <c r="H1721" s="43" t="s">
        <v>617</v>
      </c>
      <c r="I1721" s="40">
        <v>25829131</v>
      </c>
      <c r="J1721" s="57"/>
      <c r="K1721" s="57"/>
      <c r="U1721" s="199"/>
    </row>
    <row r="1722" spans="7:21" ht="18" customHeight="1">
      <c r="G1722" s="203" t="s">
        <v>2675</v>
      </c>
      <c r="H1722" s="43" t="s">
        <v>617</v>
      </c>
      <c r="I1722" s="40">
        <v>25829131</v>
      </c>
      <c r="J1722" s="57"/>
      <c r="K1722" s="57"/>
      <c r="U1722" s="199"/>
    </row>
    <row r="1723" spans="7:21" ht="18" customHeight="1">
      <c r="G1723" s="203" t="s">
        <v>2676</v>
      </c>
      <c r="H1723" s="43" t="s">
        <v>617</v>
      </c>
      <c r="I1723" s="40">
        <v>25829131</v>
      </c>
      <c r="J1723" s="57"/>
      <c r="K1723" s="57"/>
      <c r="U1723" s="199"/>
    </row>
    <row r="1724" spans="7:21" ht="18" customHeight="1">
      <c r="G1724" s="203" t="s">
        <v>2677</v>
      </c>
      <c r="H1724" s="43" t="s">
        <v>617</v>
      </c>
      <c r="I1724" s="40">
        <v>25829131</v>
      </c>
      <c r="J1724" s="57"/>
      <c r="K1724" s="57"/>
      <c r="U1724" s="199"/>
    </row>
    <row r="1725" spans="7:21" ht="18" customHeight="1">
      <c r="G1725" s="203" t="s">
        <v>2678</v>
      </c>
      <c r="H1725" s="43" t="s">
        <v>617</v>
      </c>
      <c r="I1725" s="40">
        <v>25829131</v>
      </c>
      <c r="J1725" s="57"/>
      <c r="K1725" s="57"/>
      <c r="U1725" s="199"/>
    </row>
    <row r="1726" spans="7:21" ht="18" customHeight="1">
      <c r="G1726" s="203" t="s">
        <v>2679</v>
      </c>
      <c r="H1726" s="57" t="s">
        <v>617</v>
      </c>
      <c r="I1726" s="42">
        <v>25829131</v>
      </c>
      <c r="J1726" s="57"/>
      <c r="K1726" s="57"/>
      <c r="U1726" s="199"/>
    </row>
    <row r="1727" spans="7:21" ht="18" customHeight="1">
      <c r="G1727" s="203" t="s">
        <v>2680</v>
      </c>
      <c r="H1727" s="57" t="s">
        <v>617</v>
      </c>
      <c r="I1727" s="42">
        <v>25829131</v>
      </c>
      <c r="J1727" s="57"/>
      <c r="K1727" s="57"/>
      <c r="U1727" s="199"/>
    </row>
    <row r="1728" spans="7:21" ht="18" customHeight="1">
      <c r="G1728" s="203" t="s">
        <v>2681</v>
      </c>
      <c r="H1728" s="57" t="s">
        <v>644</v>
      </c>
      <c r="I1728" s="42">
        <v>54241391</v>
      </c>
      <c r="J1728" s="57"/>
      <c r="K1728" s="57"/>
      <c r="U1728" s="199"/>
    </row>
    <row r="1729" spans="7:21" ht="18" customHeight="1">
      <c r="G1729" s="203" t="s">
        <v>2682</v>
      </c>
      <c r="H1729" s="57" t="s">
        <v>644</v>
      </c>
      <c r="I1729" s="42">
        <v>54241391</v>
      </c>
      <c r="J1729" s="57"/>
      <c r="K1729" s="57"/>
      <c r="U1729" s="199"/>
    </row>
    <row r="1730" spans="7:21" ht="18" customHeight="1">
      <c r="G1730" s="203" t="s">
        <v>2683</v>
      </c>
      <c r="H1730" s="57" t="s">
        <v>644</v>
      </c>
      <c r="I1730" s="42">
        <v>54241391</v>
      </c>
      <c r="J1730" s="57"/>
      <c r="K1730" s="57"/>
      <c r="U1730" s="199"/>
    </row>
    <row r="1731" spans="7:21" ht="18" customHeight="1">
      <c r="G1731" s="203" t="s">
        <v>2684</v>
      </c>
      <c r="H1731" s="57" t="s">
        <v>644</v>
      </c>
      <c r="I1731" s="42">
        <v>54241391</v>
      </c>
      <c r="J1731" s="57"/>
      <c r="K1731" s="57"/>
      <c r="U1731" s="199"/>
    </row>
    <row r="1732" spans="7:21" ht="18" customHeight="1">
      <c r="G1732" s="203" t="s">
        <v>2685</v>
      </c>
      <c r="H1732" s="57" t="s">
        <v>644</v>
      </c>
      <c r="I1732" s="42">
        <v>54241391</v>
      </c>
      <c r="J1732" s="57"/>
      <c r="K1732" s="57"/>
      <c r="U1732" s="199"/>
    </row>
    <row r="1733" spans="7:21" ht="18" customHeight="1">
      <c r="G1733" s="203" t="s">
        <v>2686</v>
      </c>
      <c r="H1733" s="57" t="s">
        <v>644</v>
      </c>
      <c r="I1733" s="42">
        <v>54241391</v>
      </c>
      <c r="J1733" s="57"/>
      <c r="K1733" s="57"/>
      <c r="U1733" s="199"/>
    </row>
    <row r="1734" spans="7:21" ht="18" customHeight="1">
      <c r="G1734" s="203" t="s">
        <v>2687</v>
      </c>
      <c r="H1734" s="57" t="s">
        <v>644</v>
      </c>
      <c r="I1734" s="42">
        <v>54241391</v>
      </c>
      <c r="J1734" s="57"/>
      <c r="K1734" s="57"/>
      <c r="U1734" s="199"/>
    </row>
    <row r="1735" spans="7:21" ht="18" customHeight="1">
      <c r="G1735" s="203" t="s">
        <v>2688</v>
      </c>
      <c r="H1735" s="57" t="s">
        <v>618</v>
      </c>
      <c r="I1735" s="42">
        <v>38019423</v>
      </c>
      <c r="J1735" s="57"/>
      <c r="K1735" s="57"/>
      <c r="U1735" s="199"/>
    </row>
    <row r="1736" spans="7:21" ht="18" customHeight="1">
      <c r="G1736" s="203" t="s">
        <v>2689</v>
      </c>
      <c r="H1736" s="57" t="s">
        <v>618</v>
      </c>
      <c r="I1736" s="42">
        <v>38019423</v>
      </c>
      <c r="J1736" s="57"/>
      <c r="K1736" s="57"/>
      <c r="U1736" s="199"/>
    </row>
    <row r="1737" spans="7:21" ht="18" customHeight="1">
      <c r="G1737" s="203" t="s">
        <v>2690</v>
      </c>
      <c r="H1737" s="57" t="s">
        <v>618</v>
      </c>
      <c r="I1737" s="42">
        <v>38019423</v>
      </c>
      <c r="J1737" s="57"/>
      <c r="K1737" s="57"/>
      <c r="U1737" s="199"/>
    </row>
    <row r="1738" spans="7:21" ht="18" customHeight="1">
      <c r="G1738" s="203" t="s">
        <v>2691</v>
      </c>
      <c r="H1738" s="57" t="s">
        <v>618</v>
      </c>
      <c r="I1738" s="42">
        <v>38019423</v>
      </c>
      <c r="J1738" s="57"/>
      <c r="K1738" s="57"/>
      <c r="U1738" s="199"/>
    </row>
    <row r="1739" spans="7:21" ht="18" customHeight="1">
      <c r="G1739" s="203" t="s">
        <v>2692</v>
      </c>
      <c r="H1739" s="57" t="s">
        <v>618</v>
      </c>
      <c r="I1739" s="42">
        <v>38019423</v>
      </c>
      <c r="J1739" s="57"/>
      <c r="K1739" s="57"/>
      <c r="U1739" s="199"/>
    </row>
    <row r="1740" spans="7:21" ht="18" customHeight="1">
      <c r="G1740" s="203" t="s">
        <v>2693</v>
      </c>
      <c r="H1740" s="57" t="s">
        <v>618</v>
      </c>
      <c r="I1740" s="42">
        <v>38019423</v>
      </c>
      <c r="J1740" s="57"/>
      <c r="K1740" s="57"/>
      <c r="U1740" s="199"/>
    </row>
    <row r="1741" spans="7:21" ht="18" customHeight="1">
      <c r="G1741" s="223" t="s">
        <v>2694</v>
      </c>
      <c r="H1741" s="224" t="s">
        <v>618</v>
      </c>
      <c r="I1741" s="223">
        <v>38019423</v>
      </c>
      <c r="J1741" s="57"/>
      <c r="K1741" s="57"/>
      <c r="U1741" s="199"/>
    </row>
    <row r="1742" spans="7:21" ht="18" customHeight="1">
      <c r="G1742" s="223" t="s">
        <v>2695</v>
      </c>
      <c r="H1742" s="224" t="s">
        <v>645</v>
      </c>
      <c r="I1742" s="223">
        <v>28166712</v>
      </c>
      <c r="J1742" s="57"/>
      <c r="K1742" s="57"/>
      <c r="U1742" s="199"/>
    </row>
    <row r="1743" spans="7:21" ht="18" customHeight="1">
      <c r="G1743" s="223" t="s">
        <v>2696</v>
      </c>
      <c r="H1743" s="224" t="s">
        <v>645</v>
      </c>
      <c r="I1743" s="223">
        <v>28166712</v>
      </c>
      <c r="J1743" s="57"/>
      <c r="K1743" s="57"/>
      <c r="U1743" s="199"/>
    </row>
    <row r="1744" spans="7:21" ht="18" customHeight="1">
      <c r="G1744" s="223" t="s">
        <v>2697</v>
      </c>
      <c r="H1744" s="224" t="s">
        <v>645</v>
      </c>
      <c r="I1744" s="223">
        <v>28166712</v>
      </c>
      <c r="J1744" s="57"/>
      <c r="K1744" s="57"/>
      <c r="U1744" s="199"/>
    </row>
    <row r="1745" spans="7:21" ht="18" customHeight="1">
      <c r="G1745" s="223" t="s">
        <v>2698</v>
      </c>
      <c r="H1745" s="224" t="s">
        <v>645</v>
      </c>
      <c r="I1745" s="223">
        <v>28166712</v>
      </c>
      <c r="J1745" s="57"/>
      <c r="K1745" s="57"/>
      <c r="U1745" s="199"/>
    </row>
    <row r="1746" spans="7:21" ht="18" customHeight="1">
      <c r="G1746" s="203" t="s">
        <v>2699</v>
      </c>
      <c r="H1746" s="57" t="s">
        <v>645</v>
      </c>
      <c r="I1746" s="42">
        <v>28166712</v>
      </c>
      <c r="J1746" s="57"/>
      <c r="K1746" s="57"/>
      <c r="U1746" s="199"/>
    </row>
    <row r="1747" spans="7:21" ht="18" customHeight="1">
      <c r="G1747" s="203" t="s">
        <v>2700</v>
      </c>
      <c r="H1747" s="57" t="s">
        <v>645</v>
      </c>
      <c r="I1747" s="42">
        <v>28166712</v>
      </c>
      <c r="J1747" s="57"/>
      <c r="K1747" s="57"/>
      <c r="U1747" s="199"/>
    </row>
    <row r="1748" spans="7:21" ht="18" customHeight="1">
      <c r="G1748" s="203" t="s">
        <v>2701</v>
      </c>
      <c r="H1748" s="57" t="s">
        <v>645</v>
      </c>
      <c r="I1748" s="42">
        <v>28166712</v>
      </c>
      <c r="J1748" s="57"/>
      <c r="K1748" s="57"/>
      <c r="U1748" s="199"/>
    </row>
    <row r="1749" spans="7:21" ht="18" customHeight="1">
      <c r="G1749" s="203" t="s">
        <v>2702</v>
      </c>
      <c r="H1749" s="57" t="s">
        <v>646</v>
      </c>
      <c r="I1749" s="42">
        <v>28172897</v>
      </c>
      <c r="J1749" s="57"/>
      <c r="K1749" s="57"/>
      <c r="U1749" s="199"/>
    </row>
    <row r="1750" spans="7:21" ht="18" customHeight="1">
      <c r="G1750" s="203" t="s">
        <v>2703</v>
      </c>
      <c r="H1750" s="57" t="s">
        <v>647</v>
      </c>
      <c r="I1750" s="42">
        <v>16933870</v>
      </c>
      <c r="J1750" s="57"/>
      <c r="K1750" s="57"/>
      <c r="U1750" s="199"/>
    </row>
    <row r="1751" spans="7:21" ht="18" customHeight="1">
      <c r="G1751" s="203" t="s">
        <v>2704</v>
      </c>
      <c r="H1751" s="57" t="s">
        <v>647</v>
      </c>
      <c r="I1751" s="42">
        <v>16933870</v>
      </c>
      <c r="J1751" s="57"/>
      <c r="K1751" s="57"/>
      <c r="U1751" s="199"/>
    </row>
    <row r="1752" spans="7:21" ht="18" customHeight="1">
      <c r="G1752" s="205" t="s">
        <v>3151</v>
      </c>
      <c r="H1752" s="58" t="s">
        <v>856</v>
      </c>
      <c r="I1752" s="318">
        <v>36677603</v>
      </c>
      <c r="J1752" s="58"/>
      <c r="K1752" s="58"/>
      <c r="U1752" s="199"/>
    </row>
    <row r="1753" spans="7:21" ht="18" customHeight="1">
      <c r="G1753" s="203" t="s">
        <v>2705</v>
      </c>
      <c r="H1753" s="57" t="s">
        <v>856</v>
      </c>
      <c r="I1753" s="42">
        <v>36677603</v>
      </c>
      <c r="J1753" s="57"/>
      <c r="K1753" s="57"/>
      <c r="U1753" s="199"/>
    </row>
    <row r="1754" spans="7:21" ht="18" customHeight="1">
      <c r="G1754" s="203" t="s">
        <v>2706</v>
      </c>
      <c r="H1754" s="57" t="s">
        <v>619</v>
      </c>
      <c r="I1754" s="42">
        <v>59264386</v>
      </c>
      <c r="J1754" s="57"/>
      <c r="K1754" s="57"/>
      <c r="U1754" s="199"/>
    </row>
    <row r="1755" spans="7:21" ht="18" customHeight="1">
      <c r="G1755" s="203" t="s">
        <v>2707</v>
      </c>
      <c r="H1755" s="57" t="s">
        <v>619</v>
      </c>
      <c r="I1755" s="42">
        <v>59264386</v>
      </c>
      <c r="J1755" s="57"/>
      <c r="K1755" s="57"/>
      <c r="U1755" s="199"/>
    </row>
    <row r="1756" spans="7:21" ht="18" customHeight="1">
      <c r="G1756" s="203" t="s">
        <v>2708</v>
      </c>
      <c r="H1756" s="57" t="s">
        <v>619</v>
      </c>
      <c r="I1756" s="42">
        <v>59264386</v>
      </c>
      <c r="J1756" s="57"/>
      <c r="K1756" s="57"/>
      <c r="U1756" s="199"/>
    </row>
    <row r="1757" spans="7:21" ht="18" customHeight="1">
      <c r="G1757" s="203" t="s">
        <v>2709</v>
      </c>
      <c r="H1757" s="57" t="s">
        <v>619</v>
      </c>
      <c r="I1757" s="42">
        <v>59264386</v>
      </c>
      <c r="J1757" s="57"/>
      <c r="K1757" s="57"/>
      <c r="U1757" s="199"/>
    </row>
    <row r="1758" spans="7:21" ht="18" customHeight="1">
      <c r="G1758" s="203" t="s">
        <v>2710</v>
      </c>
      <c r="H1758" s="57" t="s">
        <v>619</v>
      </c>
      <c r="I1758" s="42">
        <v>59264386</v>
      </c>
      <c r="J1758" s="57"/>
      <c r="K1758" s="57"/>
      <c r="U1758" s="199"/>
    </row>
    <row r="1759" spans="7:21" ht="18" customHeight="1">
      <c r="G1759" s="203" t="s">
        <v>2711</v>
      </c>
      <c r="H1759" s="57" t="s">
        <v>619</v>
      </c>
      <c r="I1759" s="42">
        <v>59264386</v>
      </c>
      <c r="J1759" s="57"/>
      <c r="K1759" s="57"/>
      <c r="U1759" s="199"/>
    </row>
    <row r="1760" spans="7:21" ht="18" customHeight="1">
      <c r="G1760" s="203" t="s">
        <v>2712</v>
      </c>
      <c r="H1760" s="57" t="s">
        <v>619</v>
      </c>
      <c r="I1760" s="42">
        <v>59264386</v>
      </c>
      <c r="J1760" s="57"/>
      <c r="K1760" s="57"/>
      <c r="U1760" s="199"/>
    </row>
    <row r="1761" spans="7:21" ht="18" customHeight="1">
      <c r="G1761" s="203" t="s">
        <v>2713</v>
      </c>
      <c r="H1761" s="57" t="s">
        <v>620</v>
      </c>
      <c r="I1761" s="42">
        <v>53311094</v>
      </c>
      <c r="J1761" s="57"/>
      <c r="K1761" s="57"/>
      <c r="U1761" s="199"/>
    </row>
    <row r="1762" spans="7:21" ht="18" customHeight="1">
      <c r="G1762" s="203" t="s">
        <v>2714</v>
      </c>
      <c r="H1762" s="57" t="s">
        <v>620</v>
      </c>
      <c r="I1762" s="42">
        <v>53311094</v>
      </c>
      <c r="J1762" s="57"/>
      <c r="K1762" s="57"/>
      <c r="U1762" s="199"/>
    </row>
    <row r="1763" spans="7:21" ht="18" customHeight="1">
      <c r="G1763" s="203" t="s">
        <v>2715</v>
      </c>
      <c r="H1763" s="57" t="s">
        <v>620</v>
      </c>
      <c r="I1763" s="42">
        <v>53311094</v>
      </c>
      <c r="J1763" s="57"/>
      <c r="K1763" s="57"/>
      <c r="U1763" s="199"/>
    </row>
    <row r="1764" spans="7:21" ht="18" customHeight="1">
      <c r="G1764" s="203" t="s">
        <v>2716</v>
      </c>
      <c r="H1764" s="57" t="s">
        <v>620</v>
      </c>
      <c r="I1764" s="42">
        <v>53311094</v>
      </c>
      <c r="J1764" s="57"/>
      <c r="K1764" s="57"/>
      <c r="U1764" s="199"/>
    </row>
    <row r="1765" spans="7:21" ht="18" customHeight="1">
      <c r="G1765" s="203" t="s">
        <v>2717</v>
      </c>
      <c r="H1765" s="57" t="s">
        <v>620</v>
      </c>
      <c r="I1765" s="42">
        <v>53311094</v>
      </c>
      <c r="J1765" s="57"/>
      <c r="K1765" s="57"/>
      <c r="U1765" s="199"/>
    </row>
    <row r="1766" spans="7:21" ht="18" customHeight="1">
      <c r="G1766" s="203" t="s">
        <v>2718</v>
      </c>
      <c r="H1766" s="57" t="s">
        <v>620</v>
      </c>
      <c r="I1766" s="42">
        <v>53311094</v>
      </c>
      <c r="J1766" s="57"/>
      <c r="K1766" s="57"/>
      <c r="U1766" s="199"/>
    </row>
    <row r="1767" spans="7:21" ht="18" customHeight="1">
      <c r="G1767" s="203" t="s">
        <v>2719</v>
      </c>
      <c r="H1767" s="57" t="s">
        <v>620</v>
      </c>
      <c r="I1767" s="42">
        <v>53311094</v>
      </c>
      <c r="J1767" s="57"/>
      <c r="K1767" s="57"/>
      <c r="U1767" s="199"/>
    </row>
    <row r="1768" spans="7:21" ht="18" customHeight="1">
      <c r="G1768" s="203" t="s">
        <v>2720</v>
      </c>
      <c r="H1768" s="57" t="s">
        <v>3093</v>
      </c>
      <c r="I1768" s="42">
        <v>54332364</v>
      </c>
      <c r="J1768" s="57"/>
      <c r="K1768" s="57"/>
      <c r="U1768" s="199"/>
    </row>
    <row r="1769" spans="7:21" ht="18" customHeight="1">
      <c r="G1769" s="203" t="s">
        <v>2721</v>
      </c>
      <c r="H1769" s="57" t="s">
        <v>648</v>
      </c>
      <c r="I1769" s="42">
        <v>80718785</v>
      </c>
      <c r="J1769" s="57"/>
      <c r="K1769" s="57"/>
      <c r="U1769" s="199"/>
    </row>
    <row r="1770" spans="7:21" ht="18" customHeight="1">
      <c r="G1770" s="203" t="s">
        <v>2722</v>
      </c>
      <c r="H1770" s="57" t="s">
        <v>648</v>
      </c>
      <c r="I1770" s="42">
        <v>80718785</v>
      </c>
      <c r="J1770" s="57"/>
      <c r="K1770" s="57"/>
      <c r="U1770" s="199"/>
    </row>
    <row r="1771" spans="7:21" ht="18" customHeight="1">
      <c r="G1771" s="203" t="s">
        <v>2723</v>
      </c>
      <c r="H1771" s="57" t="s">
        <v>648</v>
      </c>
      <c r="I1771" s="42">
        <v>80718785</v>
      </c>
      <c r="J1771" s="57"/>
      <c r="K1771" s="57"/>
      <c r="U1771" s="199"/>
    </row>
    <row r="1772" spans="7:21" ht="18" customHeight="1">
      <c r="G1772" s="203" t="s">
        <v>2724</v>
      </c>
      <c r="H1772" s="57" t="s">
        <v>648</v>
      </c>
      <c r="I1772" s="42">
        <v>80718785</v>
      </c>
      <c r="J1772" s="57"/>
      <c r="K1772" s="57"/>
      <c r="U1772" s="199"/>
    </row>
    <row r="1773" spans="7:21" ht="18" customHeight="1">
      <c r="G1773" s="203" t="s">
        <v>2725</v>
      </c>
      <c r="H1773" s="57" t="s">
        <v>648</v>
      </c>
      <c r="I1773" s="42">
        <v>80718785</v>
      </c>
      <c r="J1773" s="57"/>
      <c r="K1773" s="57"/>
      <c r="U1773" s="199"/>
    </row>
    <row r="1774" spans="7:21" ht="18" customHeight="1">
      <c r="G1774" s="203" t="s">
        <v>2726</v>
      </c>
      <c r="H1774" s="57" t="s">
        <v>648</v>
      </c>
      <c r="I1774" s="42">
        <v>80718785</v>
      </c>
      <c r="J1774" s="57"/>
      <c r="K1774" s="57"/>
      <c r="U1774" s="199"/>
    </row>
    <row r="1775" spans="7:21" ht="18" customHeight="1">
      <c r="G1775" s="203" t="s">
        <v>2727</v>
      </c>
      <c r="H1775" s="57" t="s">
        <v>648</v>
      </c>
      <c r="I1775" s="42">
        <v>80718785</v>
      </c>
      <c r="J1775" s="57"/>
      <c r="K1775" s="57"/>
      <c r="U1775" s="199"/>
    </row>
    <row r="1776" spans="7:21" ht="18" customHeight="1">
      <c r="G1776" s="203" t="s">
        <v>2728</v>
      </c>
      <c r="H1776" s="57" t="s">
        <v>649</v>
      </c>
      <c r="I1776" s="42">
        <v>83114654</v>
      </c>
      <c r="J1776" s="57"/>
      <c r="K1776" s="57"/>
      <c r="U1776" s="199"/>
    </row>
    <row r="1777" spans="7:21" ht="18" customHeight="1">
      <c r="G1777" s="203" t="s">
        <v>2729</v>
      </c>
      <c r="H1777" s="57" t="s">
        <v>857</v>
      </c>
      <c r="I1777" s="42">
        <v>25309906</v>
      </c>
      <c r="J1777" s="57"/>
      <c r="K1777" s="57"/>
      <c r="U1777" s="199"/>
    </row>
    <row r="1778" spans="7:21" ht="18" customHeight="1">
      <c r="G1778" s="203" t="s">
        <v>2730</v>
      </c>
      <c r="H1778" s="57" t="s">
        <v>857</v>
      </c>
      <c r="I1778" s="42">
        <v>25309906</v>
      </c>
      <c r="J1778" s="57"/>
      <c r="K1778" s="57"/>
      <c r="U1778" s="199"/>
    </row>
    <row r="1779" spans="7:21" ht="18" customHeight="1">
      <c r="G1779" s="203" t="s">
        <v>2731</v>
      </c>
      <c r="H1779" s="57" t="s">
        <v>857</v>
      </c>
      <c r="I1779" s="42">
        <v>25309906</v>
      </c>
      <c r="J1779" s="57"/>
      <c r="K1779" s="57"/>
      <c r="U1779" s="199"/>
    </row>
    <row r="1780" spans="7:21" ht="18" customHeight="1">
      <c r="G1780" s="203" t="s">
        <v>2732</v>
      </c>
      <c r="H1780" s="57" t="s">
        <v>857</v>
      </c>
      <c r="I1780" s="42">
        <v>25309906</v>
      </c>
      <c r="J1780" s="57"/>
      <c r="K1780" s="57"/>
      <c r="U1780" s="199"/>
    </row>
    <row r="1781" spans="7:21" ht="18" customHeight="1">
      <c r="G1781" s="203" t="s">
        <v>2733</v>
      </c>
      <c r="H1781" s="57" t="s">
        <v>857</v>
      </c>
      <c r="I1781" s="42">
        <v>25309906</v>
      </c>
      <c r="J1781" s="57"/>
      <c r="K1781" s="57"/>
      <c r="U1781" s="199"/>
    </row>
    <row r="1782" spans="7:21" ht="18" customHeight="1">
      <c r="G1782" s="203" t="s">
        <v>2734</v>
      </c>
      <c r="H1782" s="57" t="s">
        <v>857</v>
      </c>
      <c r="I1782" s="42">
        <v>25309906</v>
      </c>
      <c r="J1782" s="57"/>
      <c r="K1782" s="57"/>
      <c r="U1782" s="199"/>
    </row>
    <row r="1783" spans="7:21" ht="18" customHeight="1">
      <c r="G1783" s="203" t="s">
        <v>2735</v>
      </c>
      <c r="H1783" s="57" t="s">
        <v>857</v>
      </c>
      <c r="I1783" s="42">
        <v>25309906</v>
      </c>
      <c r="J1783" s="57"/>
      <c r="K1783" s="57"/>
      <c r="U1783" s="199"/>
    </row>
    <row r="1784" spans="7:21" ht="18" customHeight="1">
      <c r="G1784" s="203" t="s">
        <v>2736</v>
      </c>
      <c r="H1784" s="57" t="s">
        <v>858</v>
      </c>
      <c r="I1784" s="42">
        <v>53476567</v>
      </c>
      <c r="J1784" s="57"/>
      <c r="K1784" s="57"/>
      <c r="U1784" s="199"/>
    </row>
    <row r="1785" spans="7:21" ht="18" customHeight="1">
      <c r="G1785" s="203" t="s">
        <v>2737</v>
      </c>
      <c r="H1785" s="57" t="s">
        <v>858</v>
      </c>
      <c r="I1785" s="42">
        <v>53476567</v>
      </c>
      <c r="J1785" s="57"/>
      <c r="K1785" s="57"/>
      <c r="U1785" s="199"/>
    </row>
    <row r="1786" spans="7:21" ht="18" customHeight="1">
      <c r="G1786" s="203" t="s">
        <v>2738</v>
      </c>
      <c r="H1786" s="57" t="s">
        <v>858</v>
      </c>
      <c r="I1786" s="42">
        <v>53476567</v>
      </c>
      <c r="J1786" s="57"/>
      <c r="K1786" s="57"/>
      <c r="U1786" s="199"/>
    </row>
    <row r="1787" spans="7:21" ht="18" customHeight="1">
      <c r="G1787" s="203" t="s">
        <v>2739</v>
      </c>
      <c r="H1787" s="57" t="s">
        <v>858</v>
      </c>
      <c r="I1787" s="42">
        <v>53476567</v>
      </c>
      <c r="J1787" s="57"/>
      <c r="K1787" s="57"/>
      <c r="U1787" s="199"/>
    </row>
    <row r="1788" spans="7:21" ht="18" customHeight="1">
      <c r="G1788" s="203" t="s">
        <v>2740</v>
      </c>
      <c r="H1788" s="57" t="s">
        <v>858</v>
      </c>
      <c r="I1788" s="42">
        <v>53476567</v>
      </c>
      <c r="J1788" s="57"/>
      <c r="K1788" s="57"/>
      <c r="U1788" s="199"/>
    </row>
    <row r="1789" spans="7:21" ht="18" customHeight="1">
      <c r="G1789" s="203" t="s">
        <v>2741</v>
      </c>
      <c r="H1789" s="57" t="s">
        <v>858</v>
      </c>
      <c r="I1789" s="42">
        <v>53476567</v>
      </c>
      <c r="J1789" s="57"/>
      <c r="K1789" s="57"/>
      <c r="U1789" s="199"/>
    </row>
    <row r="1790" spans="7:21" ht="18" customHeight="1">
      <c r="G1790" s="203" t="s">
        <v>2742</v>
      </c>
      <c r="H1790" s="57" t="s">
        <v>858</v>
      </c>
      <c r="I1790" s="42">
        <v>53476567</v>
      </c>
      <c r="J1790" s="57"/>
      <c r="K1790" s="57"/>
      <c r="U1790" s="199"/>
    </row>
    <row r="1791" spans="7:21" ht="18" customHeight="1">
      <c r="G1791" s="203" t="s">
        <v>2743</v>
      </c>
      <c r="H1791" s="57" t="s">
        <v>859</v>
      </c>
      <c r="I1791" s="42">
        <v>86906953</v>
      </c>
      <c r="J1791" s="57"/>
      <c r="K1791" s="57"/>
      <c r="U1791" s="199"/>
    </row>
    <row r="1792" spans="7:21" ht="18" customHeight="1">
      <c r="G1792" s="203" t="s">
        <v>2744</v>
      </c>
      <c r="H1792" s="57" t="s">
        <v>603</v>
      </c>
      <c r="I1792" s="42">
        <v>10158063</v>
      </c>
      <c r="J1792" s="57"/>
      <c r="K1792" s="57"/>
      <c r="U1792" s="199"/>
    </row>
    <row r="1793" spans="7:21" ht="18" customHeight="1">
      <c r="G1793" s="203" t="s">
        <v>2745</v>
      </c>
      <c r="H1793" s="57" t="s">
        <v>603</v>
      </c>
      <c r="I1793" s="42">
        <v>10158063</v>
      </c>
      <c r="J1793" s="57"/>
      <c r="K1793" s="57"/>
      <c r="U1793" s="199"/>
    </row>
    <row r="1794" spans="7:21" ht="18" customHeight="1">
      <c r="G1794" s="203" t="s">
        <v>2746</v>
      </c>
      <c r="H1794" s="57" t="s">
        <v>603</v>
      </c>
      <c r="I1794" s="42">
        <v>10158063</v>
      </c>
      <c r="J1794" s="57"/>
      <c r="K1794" s="57"/>
      <c r="U1794" s="199"/>
    </row>
    <row r="1795" spans="7:21" ht="18" customHeight="1">
      <c r="G1795" s="203" t="s">
        <v>2747</v>
      </c>
      <c r="H1795" s="57" t="s">
        <v>603</v>
      </c>
      <c r="I1795" s="42">
        <v>10158063</v>
      </c>
      <c r="J1795" s="57"/>
      <c r="K1795" s="57"/>
      <c r="U1795" s="199"/>
    </row>
    <row r="1796" spans="7:21" ht="18" customHeight="1">
      <c r="G1796" s="203" t="s">
        <v>2748</v>
      </c>
      <c r="H1796" s="57" t="s">
        <v>603</v>
      </c>
      <c r="I1796" s="42">
        <v>10158063</v>
      </c>
      <c r="J1796" s="57"/>
      <c r="K1796" s="57"/>
      <c r="U1796" s="199"/>
    </row>
    <row r="1797" spans="7:21" ht="18" customHeight="1">
      <c r="G1797" s="203" t="s">
        <v>2749</v>
      </c>
      <c r="H1797" s="57" t="s">
        <v>603</v>
      </c>
      <c r="I1797" s="42">
        <v>10158063</v>
      </c>
      <c r="J1797" s="57"/>
      <c r="K1797" s="57"/>
      <c r="U1797" s="199"/>
    </row>
    <row r="1798" spans="7:21" ht="18" customHeight="1">
      <c r="G1798" s="203" t="s">
        <v>2750</v>
      </c>
      <c r="H1798" s="57" t="s">
        <v>603</v>
      </c>
      <c r="I1798" s="42">
        <v>10158063</v>
      </c>
      <c r="J1798" s="57"/>
      <c r="K1798" s="57"/>
      <c r="U1798" s="199"/>
    </row>
    <row r="1799" spans="7:21" ht="18" customHeight="1">
      <c r="G1799" s="203" t="s">
        <v>2751</v>
      </c>
      <c r="H1799" s="57" t="s">
        <v>656</v>
      </c>
      <c r="I1799" s="42">
        <v>90580900</v>
      </c>
      <c r="J1799" s="57"/>
      <c r="K1799" s="57"/>
      <c r="U1799" s="199"/>
    </row>
    <row r="1800" spans="7:21" ht="18" customHeight="1">
      <c r="G1800" s="203" t="s">
        <v>2752</v>
      </c>
      <c r="H1800" s="57" t="s">
        <v>656</v>
      </c>
      <c r="I1800" s="42">
        <v>90580900</v>
      </c>
      <c r="J1800" s="57"/>
      <c r="K1800" s="57"/>
      <c r="U1800" s="199"/>
    </row>
    <row r="1801" spans="7:21" ht="18" customHeight="1">
      <c r="G1801" s="203" t="s">
        <v>2753</v>
      </c>
      <c r="H1801" s="57" t="s">
        <v>3094</v>
      </c>
      <c r="I1801" s="42">
        <v>97939397</v>
      </c>
      <c r="J1801" s="57"/>
      <c r="K1801" s="57"/>
      <c r="U1801" s="199"/>
    </row>
    <row r="1802" spans="7:21" ht="18" customHeight="1">
      <c r="G1802" s="203" t="s">
        <v>2754</v>
      </c>
      <c r="H1802" s="57" t="s">
        <v>3094</v>
      </c>
      <c r="I1802" s="42">
        <v>97939397</v>
      </c>
      <c r="J1802" s="57"/>
      <c r="K1802" s="57"/>
      <c r="U1802" s="199"/>
    </row>
    <row r="1803" spans="7:21" ht="18" customHeight="1">
      <c r="G1803" s="203" t="s">
        <v>2755</v>
      </c>
      <c r="H1803" s="57" t="s">
        <v>3094</v>
      </c>
      <c r="I1803" s="42">
        <v>97939397</v>
      </c>
      <c r="J1803" s="57"/>
      <c r="K1803" s="57"/>
      <c r="U1803" s="199"/>
    </row>
    <row r="1804" spans="7:21" ht="18" customHeight="1">
      <c r="G1804" s="203" t="s">
        <v>2756</v>
      </c>
      <c r="H1804" s="57" t="s">
        <v>3094</v>
      </c>
      <c r="I1804" s="42">
        <v>97939397</v>
      </c>
      <c r="J1804" s="57"/>
      <c r="K1804" s="57"/>
      <c r="U1804" s="199"/>
    </row>
    <row r="1805" spans="7:21" ht="18" customHeight="1">
      <c r="G1805" s="203" t="s">
        <v>2757</v>
      </c>
      <c r="H1805" s="57" t="s">
        <v>3094</v>
      </c>
      <c r="I1805" s="42">
        <v>97939397</v>
      </c>
      <c r="J1805" s="57"/>
      <c r="K1805" s="57"/>
      <c r="U1805" s="199"/>
    </row>
    <row r="1806" spans="7:21" ht="18" customHeight="1">
      <c r="G1806" s="203" t="s">
        <v>2758</v>
      </c>
      <c r="H1806" s="57" t="s">
        <v>3094</v>
      </c>
      <c r="I1806" s="42">
        <v>97939397</v>
      </c>
      <c r="J1806" s="57"/>
      <c r="K1806" s="57"/>
      <c r="U1806" s="199"/>
    </row>
    <row r="1807" spans="7:21" ht="18" customHeight="1">
      <c r="G1807" s="203" t="s">
        <v>2759</v>
      </c>
      <c r="H1807" s="57" t="s">
        <v>3094</v>
      </c>
      <c r="I1807" s="42">
        <v>97939397</v>
      </c>
      <c r="J1807" s="57"/>
      <c r="K1807" s="57"/>
      <c r="U1807" s="199"/>
    </row>
    <row r="1808" spans="7:21" ht="18" customHeight="1">
      <c r="G1808" s="203" t="s">
        <v>2760</v>
      </c>
      <c r="H1808" s="57" t="s">
        <v>604</v>
      </c>
      <c r="I1808" s="42">
        <v>24405662</v>
      </c>
      <c r="J1808" s="57"/>
      <c r="K1808" s="57"/>
      <c r="U1808" s="199"/>
    </row>
    <row r="1809" spans="7:21" ht="18" customHeight="1">
      <c r="G1809" s="203" t="s">
        <v>2761</v>
      </c>
      <c r="H1809" s="57" t="s">
        <v>604</v>
      </c>
      <c r="I1809" s="42">
        <v>24405662</v>
      </c>
      <c r="J1809" s="57"/>
      <c r="K1809" s="57"/>
      <c r="U1809" s="199"/>
    </row>
    <row r="1810" spans="7:21" ht="18" customHeight="1">
      <c r="G1810" s="203" t="s">
        <v>2762</v>
      </c>
      <c r="H1810" s="57" t="s">
        <v>604</v>
      </c>
      <c r="I1810" s="42">
        <v>24405662</v>
      </c>
      <c r="J1810" s="57"/>
      <c r="K1810" s="57"/>
      <c r="U1810" s="199"/>
    </row>
    <row r="1811" spans="7:21" ht="18" customHeight="1">
      <c r="G1811" s="203" t="s">
        <v>2763</v>
      </c>
      <c r="H1811" s="57" t="s">
        <v>605</v>
      </c>
      <c r="I1811" s="42">
        <v>13007842</v>
      </c>
      <c r="J1811" s="57"/>
      <c r="K1811" s="57"/>
      <c r="U1811" s="199"/>
    </row>
    <row r="1812" spans="7:21" ht="18" customHeight="1">
      <c r="G1812" s="203" t="s">
        <v>2764</v>
      </c>
      <c r="H1812" s="57" t="s">
        <v>605</v>
      </c>
      <c r="I1812" s="42">
        <v>13007842</v>
      </c>
      <c r="J1812" s="57"/>
      <c r="K1812" s="57"/>
      <c r="U1812" s="199"/>
    </row>
    <row r="1813" spans="7:21" ht="18" customHeight="1">
      <c r="G1813" s="203" t="s">
        <v>2765</v>
      </c>
      <c r="H1813" s="210" t="s">
        <v>606</v>
      </c>
      <c r="I1813" s="42">
        <v>28522347</v>
      </c>
      <c r="J1813" s="57"/>
      <c r="K1813" s="57"/>
      <c r="U1813" s="199"/>
    </row>
    <row r="1814" spans="7:21" ht="18" customHeight="1">
      <c r="G1814" s="203" t="s">
        <v>2766</v>
      </c>
      <c r="H1814" s="210" t="s">
        <v>607</v>
      </c>
      <c r="I1814" s="42">
        <v>24414986</v>
      </c>
      <c r="J1814" s="57"/>
      <c r="K1814" s="57"/>
      <c r="U1814" s="199"/>
    </row>
    <row r="1815" spans="7:21" ht="18" customHeight="1">
      <c r="G1815" s="203" t="s">
        <v>2767</v>
      </c>
      <c r="H1815" s="210" t="s">
        <v>608</v>
      </c>
      <c r="I1815" s="42">
        <v>97417904</v>
      </c>
      <c r="J1815" s="57"/>
      <c r="K1815" s="57"/>
      <c r="U1815" s="199"/>
    </row>
    <row r="1816" spans="7:21" ht="18" customHeight="1">
      <c r="G1816" s="203" t="s">
        <v>2768</v>
      </c>
      <c r="H1816" s="57" t="s">
        <v>609</v>
      </c>
      <c r="I1816" s="42">
        <v>25323225</v>
      </c>
      <c r="J1816" s="57"/>
      <c r="K1816" s="57"/>
      <c r="U1816" s="199"/>
    </row>
    <row r="1817" spans="7:21" ht="18" customHeight="1">
      <c r="G1817" s="203" t="s">
        <v>2769</v>
      </c>
      <c r="H1817" s="210" t="s">
        <v>3095</v>
      </c>
      <c r="I1817" s="42">
        <v>16869548</v>
      </c>
      <c r="J1817" s="57"/>
      <c r="K1817" s="57"/>
      <c r="U1817" s="199"/>
    </row>
    <row r="1818" spans="7:21" ht="18" customHeight="1">
      <c r="G1818" s="203" t="s">
        <v>2770</v>
      </c>
      <c r="H1818" s="210" t="s">
        <v>3095</v>
      </c>
      <c r="I1818" s="42">
        <v>16869548</v>
      </c>
      <c r="J1818" s="57"/>
      <c r="K1818" s="57"/>
      <c r="U1818" s="199"/>
    </row>
    <row r="1819" spans="7:21" ht="18" customHeight="1">
      <c r="G1819" s="203" t="s">
        <v>2771</v>
      </c>
      <c r="H1819" s="210" t="s">
        <v>3095</v>
      </c>
      <c r="I1819" s="42">
        <v>16869548</v>
      </c>
      <c r="J1819" s="57"/>
      <c r="K1819" s="57"/>
      <c r="U1819" s="199"/>
    </row>
    <row r="1820" spans="7:21" ht="18" customHeight="1">
      <c r="G1820" s="203" t="s">
        <v>2772</v>
      </c>
      <c r="H1820" s="210" t="s">
        <v>3095</v>
      </c>
      <c r="I1820" s="42">
        <v>16869548</v>
      </c>
      <c r="J1820" s="57"/>
      <c r="K1820" s="57"/>
      <c r="U1820" s="199"/>
    </row>
    <row r="1821" spans="7:21" ht="18" customHeight="1">
      <c r="G1821" s="203" t="s">
        <v>2773</v>
      </c>
      <c r="H1821" s="210" t="s">
        <v>3095</v>
      </c>
      <c r="I1821" s="42">
        <v>16869548</v>
      </c>
      <c r="J1821" s="57"/>
      <c r="K1821" s="57"/>
      <c r="U1821" s="199"/>
    </row>
    <row r="1822" spans="7:21" ht="18" customHeight="1">
      <c r="G1822" s="203" t="s">
        <v>2774</v>
      </c>
      <c r="H1822" s="210" t="s">
        <v>3095</v>
      </c>
      <c r="I1822" s="42">
        <v>16869548</v>
      </c>
      <c r="J1822" s="57"/>
      <c r="K1822" s="57"/>
      <c r="U1822" s="199"/>
    </row>
    <row r="1823" spans="7:21" ht="18" customHeight="1">
      <c r="G1823" s="203" t="s">
        <v>2775</v>
      </c>
      <c r="H1823" s="210" t="s">
        <v>3095</v>
      </c>
      <c r="I1823" s="42">
        <v>16869548</v>
      </c>
      <c r="J1823" s="57"/>
      <c r="K1823" s="57"/>
      <c r="U1823" s="199"/>
    </row>
    <row r="1824" spans="7:21" ht="18" customHeight="1">
      <c r="G1824" s="203" t="s">
        <v>2776</v>
      </c>
      <c r="H1824" s="210" t="s">
        <v>3096</v>
      </c>
      <c r="I1824" s="225" t="s">
        <v>3097</v>
      </c>
      <c r="J1824" s="57"/>
      <c r="K1824" s="57"/>
      <c r="U1824" s="199"/>
    </row>
    <row r="1825" spans="7:21" ht="18" customHeight="1">
      <c r="G1825" s="203" t="s">
        <v>2777</v>
      </c>
      <c r="H1825" s="210" t="s">
        <v>3096</v>
      </c>
      <c r="I1825" s="225" t="s">
        <v>3097</v>
      </c>
      <c r="J1825" s="57"/>
      <c r="K1825" s="57"/>
      <c r="U1825" s="199"/>
    </row>
    <row r="1826" spans="7:21" ht="18" customHeight="1">
      <c r="G1826" s="203" t="s">
        <v>2778</v>
      </c>
      <c r="H1826" s="210" t="s">
        <v>3096</v>
      </c>
      <c r="I1826" s="225" t="s">
        <v>3097</v>
      </c>
      <c r="J1826" s="57"/>
      <c r="K1826" s="57"/>
      <c r="T1826" s="199"/>
      <c r="U1826" s="199"/>
    </row>
    <row r="1827" spans="7:21" ht="18" customHeight="1">
      <c r="G1827" s="203" t="s">
        <v>2779</v>
      </c>
      <c r="H1827" s="210" t="s">
        <v>3096</v>
      </c>
      <c r="I1827" s="225" t="s">
        <v>3097</v>
      </c>
      <c r="J1827" s="57"/>
      <c r="K1827" s="57"/>
      <c r="T1827" s="199"/>
      <c r="U1827" s="199"/>
    </row>
    <row r="1828" spans="7:21" ht="18" customHeight="1">
      <c r="G1828" s="203" t="s">
        <v>2780</v>
      </c>
      <c r="H1828" s="210" t="s">
        <v>3096</v>
      </c>
      <c r="I1828" s="225" t="s">
        <v>3097</v>
      </c>
      <c r="J1828" s="57"/>
      <c r="K1828" s="57"/>
      <c r="T1828" s="199"/>
      <c r="U1828" s="199"/>
    </row>
    <row r="1829" spans="7:21" ht="18" customHeight="1">
      <c r="G1829" s="203" t="s">
        <v>2781</v>
      </c>
      <c r="H1829" s="210" t="s">
        <v>3096</v>
      </c>
      <c r="I1829" s="225" t="s">
        <v>3097</v>
      </c>
      <c r="J1829" s="57"/>
      <c r="K1829" s="57"/>
      <c r="T1829" s="199"/>
      <c r="U1829" s="199"/>
    </row>
    <row r="1830" spans="7:21" ht="18" customHeight="1">
      <c r="G1830" s="203" t="s">
        <v>2782</v>
      </c>
      <c r="H1830" s="210" t="s">
        <v>3096</v>
      </c>
      <c r="I1830" s="225" t="s">
        <v>3097</v>
      </c>
      <c r="J1830" s="57"/>
      <c r="K1830" s="57"/>
      <c r="T1830" s="199"/>
      <c r="U1830" s="199"/>
    </row>
    <row r="1831" spans="7:21" ht="18" customHeight="1">
      <c r="G1831" s="203" t="s">
        <v>2783</v>
      </c>
      <c r="H1831" s="57" t="s">
        <v>614</v>
      </c>
      <c r="I1831" s="42">
        <v>34018922</v>
      </c>
      <c r="J1831" s="57"/>
      <c r="K1831" s="57"/>
      <c r="T1831" s="199"/>
      <c r="U1831" s="199"/>
    </row>
    <row r="1832" spans="7:21" ht="18" customHeight="1">
      <c r="G1832" s="203" t="s">
        <v>2784</v>
      </c>
      <c r="H1832" s="57" t="s">
        <v>614</v>
      </c>
      <c r="I1832" s="42">
        <v>34018922</v>
      </c>
      <c r="J1832" s="57"/>
      <c r="K1832" s="57"/>
      <c r="T1832" s="199"/>
      <c r="U1832" s="199"/>
    </row>
    <row r="1833" spans="7:21" ht="18" customHeight="1">
      <c r="G1833" s="203" t="s">
        <v>2785</v>
      </c>
      <c r="H1833" s="57" t="s">
        <v>614</v>
      </c>
      <c r="I1833" s="42">
        <v>34018922</v>
      </c>
      <c r="J1833" s="57"/>
      <c r="K1833" s="57"/>
      <c r="T1833" s="199"/>
      <c r="U1833" s="199"/>
    </row>
    <row r="1834" spans="7:21" ht="18" customHeight="1">
      <c r="G1834" s="203" t="s">
        <v>2786</v>
      </c>
      <c r="H1834" s="57" t="s">
        <v>614</v>
      </c>
      <c r="I1834" s="42">
        <v>34018922</v>
      </c>
      <c r="J1834" s="57"/>
      <c r="K1834" s="57"/>
      <c r="U1834" s="199"/>
    </row>
    <row r="1835" spans="7:21" ht="18" customHeight="1">
      <c r="G1835" s="203" t="s">
        <v>2787</v>
      </c>
      <c r="H1835" s="57" t="s">
        <v>614</v>
      </c>
      <c r="I1835" s="42">
        <v>34018922</v>
      </c>
      <c r="J1835" s="57"/>
      <c r="K1835" s="57"/>
      <c r="U1835" s="199"/>
    </row>
    <row r="1836" spans="7:21" ht="18" customHeight="1">
      <c r="G1836" s="203" t="s">
        <v>2788</v>
      </c>
      <c r="H1836" s="57" t="s">
        <v>614</v>
      </c>
      <c r="I1836" s="42">
        <v>34018922</v>
      </c>
      <c r="J1836" s="57"/>
      <c r="K1836" s="57"/>
      <c r="U1836" s="199"/>
    </row>
    <row r="1837" spans="7:21" ht="18" customHeight="1">
      <c r="G1837" s="203" t="s">
        <v>2789</v>
      </c>
      <c r="H1837" s="57" t="s">
        <v>614</v>
      </c>
      <c r="I1837" s="42">
        <v>34018922</v>
      </c>
      <c r="J1837" s="57"/>
      <c r="K1837" s="57"/>
      <c r="U1837" s="199"/>
    </row>
    <row r="1838" spans="7:21" ht="18" customHeight="1">
      <c r="G1838" s="225" t="s">
        <v>2792</v>
      </c>
      <c r="H1838" s="210" t="s">
        <v>834</v>
      </c>
      <c r="I1838" s="226">
        <v>76991678</v>
      </c>
      <c r="J1838" s="57"/>
      <c r="K1838" s="57"/>
      <c r="U1838" s="199"/>
    </row>
    <row r="1839" spans="7:21" ht="18" customHeight="1">
      <c r="G1839" s="225" t="s">
        <v>2790</v>
      </c>
      <c r="H1839" s="210" t="s">
        <v>860</v>
      </c>
      <c r="I1839" s="226">
        <v>86920358</v>
      </c>
      <c r="J1839" s="57"/>
      <c r="K1839" s="57"/>
      <c r="U1839" s="199"/>
    </row>
    <row r="1840" spans="7:21" ht="18" customHeight="1">
      <c r="G1840" s="225" t="s">
        <v>2791</v>
      </c>
      <c r="H1840" s="210" t="s">
        <v>860</v>
      </c>
      <c r="I1840" s="226">
        <v>86920358</v>
      </c>
      <c r="J1840" s="57"/>
      <c r="K1840" s="57"/>
      <c r="U1840" s="199"/>
    </row>
    <row r="1841" spans="7:21" ht="18" customHeight="1">
      <c r="G1841" s="203" t="s">
        <v>2793</v>
      </c>
      <c r="H1841" s="227" t="s">
        <v>3098</v>
      </c>
      <c r="I1841" s="42">
        <v>89431713</v>
      </c>
      <c r="J1841" s="57"/>
      <c r="K1841" s="57"/>
      <c r="U1841" s="199"/>
    </row>
    <row r="1842" spans="7:21" ht="18" customHeight="1">
      <c r="G1842" s="203" t="s">
        <v>2794</v>
      </c>
      <c r="H1842" s="227" t="s">
        <v>3098</v>
      </c>
      <c r="I1842" s="42">
        <v>89431713</v>
      </c>
      <c r="J1842" s="57"/>
      <c r="K1842" s="57"/>
      <c r="U1842" s="199"/>
    </row>
    <row r="1843" spans="7:21" ht="18" customHeight="1">
      <c r="G1843" s="203" t="s">
        <v>2795</v>
      </c>
      <c r="H1843" s="43" t="s">
        <v>3099</v>
      </c>
      <c r="I1843" s="40">
        <v>25051032</v>
      </c>
      <c r="J1843" s="57"/>
      <c r="K1843" s="57"/>
      <c r="U1843" s="199"/>
    </row>
    <row r="1844" spans="7:21" ht="18" customHeight="1">
      <c r="G1844" s="203" t="s">
        <v>2796</v>
      </c>
      <c r="H1844" s="43" t="s">
        <v>3099</v>
      </c>
      <c r="I1844" s="40">
        <v>25051032</v>
      </c>
      <c r="J1844" s="57"/>
      <c r="K1844" s="57"/>
      <c r="U1844" s="199"/>
    </row>
    <row r="1845" spans="7:21" ht="18" customHeight="1">
      <c r="G1845" s="203" t="s">
        <v>2797</v>
      </c>
      <c r="H1845" s="43" t="s">
        <v>3099</v>
      </c>
      <c r="I1845" s="40">
        <v>25051032</v>
      </c>
      <c r="J1845" s="57"/>
      <c r="K1845" s="57"/>
      <c r="U1845" s="199"/>
    </row>
    <row r="1846" spans="7:21" ht="18" customHeight="1">
      <c r="G1846" s="203" t="s">
        <v>2798</v>
      </c>
      <c r="H1846" s="43" t="s">
        <v>3099</v>
      </c>
      <c r="I1846" s="40">
        <v>25051032</v>
      </c>
      <c r="J1846" s="57"/>
      <c r="K1846" s="57"/>
      <c r="U1846" s="199"/>
    </row>
    <row r="1847" spans="7:21" ht="18" customHeight="1">
      <c r="G1847" s="203" t="s">
        <v>2799</v>
      </c>
      <c r="H1847" s="43" t="s">
        <v>3099</v>
      </c>
      <c r="I1847" s="40">
        <v>25051032</v>
      </c>
      <c r="J1847" s="57"/>
      <c r="K1847" s="57"/>
      <c r="U1847" s="199"/>
    </row>
    <row r="1848" spans="7:21" ht="18" customHeight="1">
      <c r="G1848" s="203" t="s">
        <v>2800</v>
      </c>
      <c r="H1848" s="43" t="s">
        <v>3099</v>
      </c>
      <c r="I1848" s="40">
        <v>25051032</v>
      </c>
      <c r="J1848" s="57"/>
      <c r="K1848" s="57"/>
      <c r="U1848" s="199"/>
    </row>
    <row r="1849" spans="7:21" ht="18" customHeight="1">
      <c r="G1849" s="203" t="s">
        <v>2801</v>
      </c>
      <c r="H1849" s="43" t="s">
        <v>3099</v>
      </c>
      <c r="I1849" s="40">
        <v>25051032</v>
      </c>
      <c r="J1849" s="57"/>
      <c r="K1849" s="57"/>
      <c r="U1849" s="199"/>
    </row>
    <row r="1850" spans="7:21" ht="18" customHeight="1">
      <c r="G1850" s="203" t="s">
        <v>2802</v>
      </c>
      <c r="H1850" s="43" t="s">
        <v>3100</v>
      </c>
      <c r="I1850" s="40">
        <v>83554738</v>
      </c>
      <c r="J1850" s="57"/>
      <c r="K1850" s="57"/>
      <c r="U1850" s="199"/>
    </row>
    <row r="1851" spans="7:21" ht="18" customHeight="1">
      <c r="G1851" s="203" t="s">
        <v>2803</v>
      </c>
      <c r="H1851" s="43" t="s">
        <v>3100</v>
      </c>
      <c r="I1851" s="40">
        <v>83554738</v>
      </c>
      <c r="J1851" s="57"/>
      <c r="K1851" s="57"/>
      <c r="U1851" s="199"/>
    </row>
    <row r="1852" spans="7:21" ht="18" customHeight="1">
      <c r="G1852" s="203" t="s">
        <v>2804</v>
      </c>
      <c r="H1852" s="43" t="s">
        <v>3100</v>
      </c>
      <c r="I1852" s="40">
        <v>83554738</v>
      </c>
      <c r="J1852" s="57"/>
      <c r="K1852" s="57"/>
      <c r="U1852" s="199"/>
    </row>
    <row r="1853" spans="7:21" ht="18" customHeight="1">
      <c r="G1853" s="203" t="s">
        <v>2805</v>
      </c>
      <c r="H1853" s="43" t="s">
        <v>3100</v>
      </c>
      <c r="I1853" s="40">
        <v>83554738</v>
      </c>
      <c r="J1853" s="57"/>
      <c r="K1853" s="57"/>
      <c r="U1853" s="199"/>
    </row>
    <row r="1854" spans="7:21" ht="18" customHeight="1">
      <c r="G1854" s="203" t="s">
        <v>2806</v>
      </c>
      <c r="H1854" s="43" t="s">
        <v>3100</v>
      </c>
      <c r="I1854" s="40">
        <v>83554738</v>
      </c>
      <c r="J1854" s="57"/>
      <c r="K1854" s="57"/>
      <c r="U1854" s="199"/>
    </row>
    <row r="1855" spans="7:21" ht="18" customHeight="1">
      <c r="G1855" s="203" t="s">
        <v>2807</v>
      </c>
      <c r="H1855" s="43" t="s">
        <v>3100</v>
      </c>
      <c r="I1855" s="40">
        <v>83554738</v>
      </c>
      <c r="J1855" s="57"/>
      <c r="K1855" s="57"/>
      <c r="U1855" s="199"/>
    </row>
    <row r="1856" spans="7:21" ht="18" customHeight="1">
      <c r="G1856" s="203" t="s">
        <v>2808</v>
      </c>
      <c r="H1856" s="43" t="s">
        <v>3100</v>
      </c>
      <c r="I1856" s="40">
        <v>83554738</v>
      </c>
      <c r="J1856" s="57"/>
      <c r="K1856" s="57"/>
      <c r="U1856" s="199"/>
    </row>
    <row r="1857" spans="7:21" ht="18" customHeight="1">
      <c r="G1857" s="203" t="s">
        <v>2809</v>
      </c>
      <c r="H1857" s="86" t="s">
        <v>4</v>
      </c>
      <c r="I1857" s="87" t="s">
        <v>875</v>
      </c>
      <c r="J1857" s="57"/>
      <c r="K1857" s="57"/>
      <c r="U1857" s="199"/>
    </row>
    <row r="1858" spans="7:21" ht="18" customHeight="1">
      <c r="G1858" s="203" t="s">
        <v>2810</v>
      </c>
      <c r="H1858" s="86" t="s">
        <v>4</v>
      </c>
      <c r="I1858" s="87" t="s">
        <v>875</v>
      </c>
      <c r="J1858" s="57"/>
      <c r="K1858" s="57"/>
      <c r="U1858" s="199"/>
    </row>
    <row r="1859" spans="7:21" ht="18" customHeight="1">
      <c r="G1859" s="203" t="s">
        <v>2811</v>
      </c>
      <c r="H1859" s="86" t="s">
        <v>4</v>
      </c>
      <c r="I1859" s="87" t="s">
        <v>875</v>
      </c>
      <c r="J1859" s="60"/>
      <c r="K1859" s="57"/>
      <c r="U1859" s="199"/>
    </row>
    <row r="1860" spans="7:21" ht="18" customHeight="1">
      <c r="G1860" s="203" t="s">
        <v>2812</v>
      </c>
      <c r="H1860" s="86" t="s">
        <v>4</v>
      </c>
      <c r="I1860" s="87" t="s">
        <v>875</v>
      </c>
      <c r="J1860" s="60"/>
      <c r="K1860" s="57"/>
      <c r="U1860" s="199"/>
    </row>
    <row r="1861" spans="7:21" ht="18" customHeight="1">
      <c r="G1861" s="203" t="s">
        <v>2813</v>
      </c>
      <c r="H1861" s="86" t="s">
        <v>4</v>
      </c>
      <c r="I1861" s="87" t="s">
        <v>875</v>
      </c>
      <c r="J1861" s="60"/>
      <c r="K1861" s="57"/>
      <c r="U1861" s="199"/>
    </row>
    <row r="1862" spans="7:21" ht="18" customHeight="1">
      <c r="G1862" s="203" t="s">
        <v>2814</v>
      </c>
      <c r="H1862" s="86" t="s">
        <v>4</v>
      </c>
      <c r="I1862" s="87" t="s">
        <v>875</v>
      </c>
      <c r="J1862" s="60"/>
      <c r="K1862" s="57"/>
      <c r="U1862" s="199"/>
    </row>
    <row r="1863" spans="7:21" ht="18" customHeight="1">
      <c r="G1863" s="203" t="s">
        <v>2815</v>
      </c>
      <c r="H1863" s="86" t="s">
        <v>4</v>
      </c>
      <c r="I1863" s="87" t="s">
        <v>875</v>
      </c>
      <c r="J1863" s="60"/>
      <c r="K1863" s="57"/>
      <c r="U1863" s="199"/>
    </row>
    <row r="1864" spans="7:21" ht="18" customHeight="1">
      <c r="G1864" s="203" t="s">
        <v>2816</v>
      </c>
      <c r="H1864" s="210" t="s">
        <v>902</v>
      </c>
      <c r="I1864" s="88">
        <v>72502495</v>
      </c>
      <c r="J1864" s="60"/>
      <c r="K1864" s="57"/>
      <c r="U1864" s="199"/>
    </row>
    <row r="1865" spans="7:21" ht="18" customHeight="1">
      <c r="G1865" s="206" t="s">
        <v>2817</v>
      </c>
      <c r="H1865" s="104" t="s">
        <v>3101</v>
      </c>
      <c r="I1865" s="81">
        <v>42902558</v>
      </c>
      <c r="J1865" s="60"/>
      <c r="K1865" s="57"/>
      <c r="U1865" s="199"/>
    </row>
    <row r="1866" spans="7:21" ht="18" customHeight="1">
      <c r="G1866" s="206" t="s">
        <v>2818</v>
      </c>
      <c r="H1866" s="104" t="s">
        <v>3102</v>
      </c>
      <c r="I1866" s="81">
        <v>80014619</v>
      </c>
      <c r="J1866" s="60"/>
      <c r="K1866" s="57"/>
      <c r="U1866" s="199"/>
    </row>
    <row r="1867" spans="7:21" ht="18" customHeight="1">
      <c r="G1867" s="206" t="s">
        <v>2819</v>
      </c>
      <c r="H1867" s="104" t="s">
        <v>3102</v>
      </c>
      <c r="I1867" s="81">
        <v>80014619</v>
      </c>
      <c r="J1867" s="60"/>
      <c r="K1867" s="57"/>
      <c r="U1867" s="199"/>
    </row>
    <row r="1868" spans="7:21" ht="18" customHeight="1">
      <c r="G1868" s="206" t="s">
        <v>2820</v>
      </c>
      <c r="H1868" s="104" t="s">
        <v>3102</v>
      </c>
      <c r="I1868" s="81">
        <v>80014619</v>
      </c>
      <c r="J1868" s="60"/>
      <c r="K1868" s="57"/>
      <c r="U1868" s="199"/>
    </row>
    <row r="1869" spans="7:21" ht="18" customHeight="1">
      <c r="G1869" s="206" t="s">
        <v>2821</v>
      </c>
      <c r="H1869" s="104" t="s">
        <v>3102</v>
      </c>
      <c r="I1869" s="81">
        <v>80014619</v>
      </c>
      <c r="J1869" s="60"/>
      <c r="K1869" s="57"/>
      <c r="U1869" s="199"/>
    </row>
    <row r="1870" spans="7:21" ht="18" customHeight="1">
      <c r="G1870" s="206" t="s">
        <v>2822</v>
      </c>
      <c r="H1870" s="104" t="s">
        <v>3102</v>
      </c>
      <c r="I1870" s="81">
        <v>80014619</v>
      </c>
      <c r="J1870" s="60"/>
      <c r="K1870" s="57"/>
      <c r="U1870" s="199"/>
    </row>
    <row r="1871" spans="7:21" ht="18" customHeight="1">
      <c r="G1871" s="206" t="s">
        <v>2823</v>
      </c>
      <c r="H1871" s="104" t="s">
        <v>3102</v>
      </c>
      <c r="I1871" s="81">
        <v>80014619</v>
      </c>
      <c r="J1871" s="60"/>
      <c r="K1871" s="57"/>
      <c r="U1871" s="199"/>
    </row>
    <row r="1872" spans="7:21" ht="18" customHeight="1">
      <c r="G1872" s="206" t="s">
        <v>2824</v>
      </c>
      <c r="H1872" s="104" t="s">
        <v>3102</v>
      </c>
      <c r="I1872" s="81">
        <v>80014619</v>
      </c>
      <c r="J1872" s="60"/>
      <c r="K1872" s="57"/>
      <c r="U1872" s="199"/>
    </row>
    <row r="1873" spans="7:21" ht="18" customHeight="1">
      <c r="G1873" s="206" t="s">
        <v>2825</v>
      </c>
      <c r="H1873" s="104" t="s">
        <v>994</v>
      </c>
      <c r="I1873" s="81">
        <v>28309373</v>
      </c>
      <c r="J1873" s="60"/>
      <c r="K1873" s="57"/>
      <c r="U1873" s="199"/>
    </row>
    <row r="1874" spans="7:21" ht="18" customHeight="1">
      <c r="G1874" s="206" t="s">
        <v>2826</v>
      </c>
      <c r="H1874" s="104" t="s">
        <v>994</v>
      </c>
      <c r="I1874" s="81">
        <v>28309373</v>
      </c>
      <c r="J1874" s="60"/>
      <c r="K1874" s="57"/>
      <c r="U1874" s="199"/>
    </row>
    <row r="1875" spans="7:21" ht="18" customHeight="1">
      <c r="G1875" s="206" t="s">
        <v>2827</v>
      </c>
      <c r="H1875" s="104" t="s">
        <v>994</v>
      </c>
      <c r="I1875" s="81">
        <v>28309373</v>
      </c>
      <c r="J1875" s="60"/>
      <c r="K1875" s="57"/>
      <c r="T1875" s="199"/>
      <c r="U1875" s="199"/>
    </row>
    <row r="1876" spans="7:21" ht="18" customHeight="1">
      <c r="G1876" s="206" t="s">
        <v>2828</v>
      </c>
      <c r="H1876" s="104" t="s">
        <v>994</v>
      </c>
      <c r="I1876" s="81">
        <v>28309373</v>
      </c>
      <c r="J1876" s="60"/>
      <c r="K1876" s="57"/>
      <c r="T1876" s="199"/>
      <c r="U1876" s="199"/>
    </row>
    <row r="1877" spans="7:21" ht="18" customHeight="1">
      <c r="G1877" s="206" t="s">
        <v>2829</v>
      </c>
      <c r="H1877" s="104" t="s">
        <v>994</v>
      </c>
      <c r="I1877" s="81">
        <v>28309373</v>
      </c>
      <c r="J1877" s="60"/>
      <c r="K1877" s="57"/>
      <c r="T1877" s="199"/>
      <c r="U1877" s="199"/>
    </row>
    <row r="1878" spans="7:21" ht="18" customHeight="1">
      <c r="G1878" s="206" t="s">
        <v>2830</v>
      </c>
      <c r="H1878" s="104" t="s">
        <v>994</v>
      </c>
      <c r="I1878" s="81">
        <v>28309373</v>
      </c>
      <c r="J1878" s="60"/>
      <c r="K1878" s="57"/>
      <c r="T1878" s="199"/>
      <c r="U1878" s="199"/>
    </row>
    <row r="1879" spans="7:21" ht="18" customHeight="1">
      <c r="G1879" s="206" t="s">
        <v>2831</v>
      </c>
      <c r="H1879" s="104" t="s">
        <v>994</v>
      </c>
      <c r="I1879" s="81">
        <v>28309373</v>
      </c>
      <c r="J1879" s="60"/>
      <c r="K1879" s="57"/>
      <c r="T1879" s="199"/>
      <c r="U1879" s="199"/>
    </row>
    <row r="1880" spans="7:21" ht="18" customHeight="1">
      <c r="G1880" s="207" t="s">
        <v>2832</v>
      </c>
      <c r="H1880" s="60" t="s">
        <v>3103</v>
      </c>
      <c r="I1880" s="22">
        <v>94068880</v>
      </c>
      <c r="J1880" s="60"/>
      <c r="K1880" s="57"/>
      <c r="T1880" s="199"/>
      <c r="U1880" s="199"/>
    </row>
    <row r="1881" spans="7:21" ht="18" customHeight="1">
      <c r="G1881" s="207" t="s">
        <v>2833</v>
      </c>
      <c r="H1881" s="60" t="s">
        <v>3103</v>
      </c>
      <c r="I1881" s="22">
        <v>94068880</v>
      </c>
      <c r="J1881" s="60"/>
      <c r="K1881" s="57"/>
      <c r="T1881" s="199"/>
      <c r="U1881" s="199"/>
    </row>
    <row r="1882" spans="7:21" ht="18" customHeight="1">
      <c r="G1882" s="207" t="s">
        <v>2834</v>
      </c>
      <c r="H1882" s="60" t="s">
        <v>3103</v>
      </c>
      <c r="I1882" s="22">
        <v>94068880</v>
      </c>
      <c r="J1882" s="60"/>
      <c r="K1882" s="57"/>
      <c r="T1882" s="199"/>
      <c r="U1882" s="199"/>
    </row>
    <row r="1883" spans="7:21" ht="18" customHeight="1">
      <c r="G1883" s="206" t="s">
        <v>2835</v>
      </c>
      <c r="H1883" s="104" t="s">
        <v>3104</v>
      </c>
      <c r="I1883" s="81">
        <v>23625132</v>
      </c>
      <c r="J1883" s="60"/>
      <c r="K1883" s="57"/>
      <c r="T1883" s="199"/>
      <c r="U1883" s="199"/>
    </row>
    <row r="1884" spans="7:21" ht="18" customHeight="1">
      <c r="G1884" s="206" t="s">
        <v>2836</v>
      </c>
      <c r="H1884" s="104" t="s">
        <v>3104</v>
      </c>
      <c r="I1884" s="81">
        <v>23625132</v>
      </c>
      <c r="J1884" s="60"/>
      <c r="K1884" s="57"/>
      <c r="U1884" s="199"/>
    </row>
    <row r="1885" spans="7:21" ht="18" customHeight="1">
      <c r="G1885" s="206" t="s">
        <v>2837</v>
      </c>
      <c r="H1885" s="104" t="s">
        <v>3104</v>
      </c>
      <c r="I1885" s="81">
        <v>23625132</v>
      </c>
      <c r="J1885" s="60"/>
      <c r="K1885" s="57"/>
      <c r="U1885" s="199"/>
    </row>
    <row r="1886" spans="7:21" ht="18" customHeight="1">
      <c r="G1886" s="206" t="s">
        <v>2838</v>
      </c>
      <c r="H1886" s="104" t="s">
        <v>3104</v>
      </c>
      <c r="I1886" s="81">
        <v>23625132</v>
      </c>
      <c r="J1886" s="60"/>
      <c r="K1886" s="57"/>
      <c r="U1886" s="199"/>
    </row>
    <row r="1887" spans="7:21" ht="18" customHeight="1">
      <c r="G1887" s="206" t="s">
        <v>2839</v>
      </c>
      <c r="H1887" s="104" t="s">
        <v>3104</v>
      </c>
      <c r="I1887" s="81">
        <v>23625132</v>
      </c>
      <c r="J1887" s="60"/>
      <c r="K1887" s="57"/>
      <c r="U1887" s="199"/>
    </row>
    <row r="1888" spans="7:21" ht="18" customHeight="1">
      <c r="G1888" s="206" t="s">
        <v>2840</v>
      </c>
      <c r="H1888" s="104" t="s">
        <v>3104</v>
      </c>
      <c r="I1888" s="81">
        <v>23625132</v>
      </c>
      <c r="J1888" s="60"/>
      <c r="K1888" s="57"/>
      <c r="U1888" s="199"/>
    </row>
    <row r="1889" spans="7:21" ht="18" customHeight="1">
      <c r="G1889" s="206" t="s">
        <v>2841</v>
      </c>
      <c r="H1889" s="104" t="s">
        <v>3104</v>
      </c>
      <c r="I1889" s="81">
        <v>23625132</v>
      </c>
      <c r="J1889" s="60"/>
      <c r="K1889" s="57"/>
      <c r="U1889" s="199"/>
    </row>
    <row r="1890" spans="7:21" ht="18" customHeight="1">
      <c r="G1890" s="206" t="s">
        <v>2842</v>
      </c>
      <c r="H1890" s="104" t="s">
        <v>3105</v>
      </c>
      <c r="I1890" s="81">
        <v>52610926</v>
      </c>
      <c r="J1890" s="60"/>
      <c r="K1890" s="57"/>
      <c r="U1890" s="199"/>
    </row>
    <row r="1891" spans="7:21" ht="18" customHeight="1">
      <c r="G1891" s="207" t="s">
        <v>2843</v>
      </c>
      <c r="H1891" s="60" t="s">
        <v>3106</v>
      </c>
      <c r="I1891" s="22">
        <v>91000916</v>
      </c>
      <c r="J1891" s="60"/>
      <c r="K1891" s="57"/>
      <c r="U1891" s="199"/>
    </row>
    <row r="1892" spans="7:21" ht="18" customHeight="1">
      <c r="G1892" s="207" t="s">
        <v>2844</v>
      </c>
      <c r="H1892" s="60" t="s">
        <v>3106</v>
      </c>
      <c r="I1892" s="22">
        <v>91000916</v>
      </c>
      <c r="J1892" s="60"/>
      <c r="K1892" s="57"/>
      <c r="U1892" s="199"/>
    </row>
    <row r="1893" spans="7:21" ht="18" customHeight="1">
      <c r="G1893" s="207" t="s">
        <v>2845</v>
      </c>
      <c r="H1893" s="60" t="s">
        <v>3107</v>
      </c>
      <c r="I1893" s="22">
        <v>85030856</v>
      </c>
      <c r="J1893" s="60"/>
      <c r="K1893" s="57"/>
      <c r="U1893" s="199"/>
    </row>
    <row r="1894" spans="7:21" ht="18" customHeight="1">
      <c r="G1894" s="207" t="s">
        <v>2846</v>
      </c>
      <c r="H1894" s="60" t="s">
        <v>3107</v>
      </c>
      <c r="I1894" s="22">
        <v>85030856</v>
      </c>
      <c r="J1894" s="60"/>
      <c r="K1894" s="57"/>
      <c r="U1894" s="199"/>
    </row>
    <row r="1895" spans="7:21" ht="18" customHeight="1">
      <c r="G1895" s="207" t="s">
        <v>2847</v>
      </c>
      <c r="H1895" s="60" t="s">
        <v>3107</v>
      </c>
      <c r="I1895" s="22">
        <v>85030856</v>
      </c>
      <c r="J1895" s="60"/>
      <c r="K1895" s="57"/>
      <c r="U1895" s="199"/>
    </row>
    <row r="1896" spans="7:21" ht="18" customHeight="1">
      <c r="G1896" s="207" t="s">
        <v>2848</v>
      </c>
      <c r="H1896" s="60" t="s">
        <v>3107</v>
      </c>
      <c r="I1896" s="22">
        <v>85030856</v>
      </c>
      <c r="J1896" s="60"/>
      <c r="K1896" s="57"/>
      <c r="U1896" s="199"/>
    </row>
    <row r="1897" spans="7:21" ht="18" customHeight="1">
      <c r="G1897" s="207" t="s">
        <v>2849</v>
      </c>
      <c r="H1897" s="60" t="s">
        <v>3107</v>
      </c>
      <c r="I1897" s="22">
        <v>85030856</v>
      </c>
      <c r="J1897" s="60"/>
      <c r="K1897" s="57"/>
      <c r="U1897" s="199"/>
    </row>
    <row r="1898" spans="7:21" ht="18" customHeight="1">
      <c r="G1898" s="207" t="s">
        <v>2850</v>
      </c>
      <c r="H1898" s="60" t="s">
        <v>3107</v>
      </c>
      <c r="I1898" s="22">
        <v>85030856</v>
      </c>
      <c r="J1898" s="60"/>
      <c r="K1898" s="57"/>
      <c r="U1898" s="199"/>
    </row>
    <row r="1899" spans="7:21" ht="18" customHeight="1">
      <c r="G1899" s="207" t="s">
        <v>2851</v>
      </c>
      <c r="H1899" s="60" t="s">
        <v>3107</v>
      </c>
      <c r="I1899" s="22">
        <v>85030856</v>
      </c>
      <c r="J1899" s="60"/>
      <c r="K1899" s="57"/>
      <c r="U1899" s="199"/>
    </row>
    <row r="1900" spans="7:21" ht="18" customHeight="1">
      <c r="G1900" s="207" t="s">
        <v>2852</v>
      </c>
      <c r="H1900" s="60" t="s">
        <v>3108</v>
      </c>
      <c r="I1900" s="61">
        <v>52715576</v>
      </c>
      <c r="J1900" s="60"/>
      <c r="K1900" s="57"/>
      <c r="U1900" s="199"/>
    </row>
    <row r="1901" spans="7:21" ht="18" customHeight="1">
      <c r="G1901" s="207" t="s">
        <v>2853</v>
      </c>
      <c r="H1901" s="60" t="s">
        <v>3108</v>
      </c>
      <c r="I1901" s="61">
        <v>52715576</v>
      </c>
      <c r="J1901" s="58"/>
      <c r="K1901" s="57"/>
      <c r="U1901" s="199"/>
    </row>
    <row r="1902" spans="7:21" ht="18" customHeight="1">
      <c r="G1902" s="207" t="s">
        <v>2854</v>
      </c>
      <c r="H1902" s="60" t="s">
        <v>3108</v>
      </c>
      <c r="I1902" s="61">
        <v>52715576</v>
      </c>
      <c r="J1902" s="58"/>
      <c r="K1902" s="57"/>
      <c r="U1902" s="199"/>
    </row>
    <row r="1903" spans="7:21" ht="18" customHeight="1">
      <c r="G1903" s="207" t="s">
        <v>2855</v>
      </c>
      <c r="H1903" s="60" t="s">
        <v>3108</v>
      </c>
      <c r="I1903" s="61">
        <v>52715576</v>
      </c>
      <c r="J1903" s="58"/>
      <c r="K1903" s="57"/>
      <c r="U1903" s="199"/>
    </row>
    <row r="1904" spans="7:21" ht="18" customHeight="1">
      <c r="G1904" s="207" t="s">
        <v>2856</v>
      </c>
      <c r="H1904" s="60" t="s">
        <v>3108</v>
      </c>
      <c r="I1904" s="61">
        <v>52715576</v>
      </c>
      <c r="J1904" s="58"/>
      <c r="K1904" s="57"/>
      <c r="U1904" s="199"/>
    </row>
    <row r="1905" spans="7:21" ht="18" customHeight="1">
      <c r="G1905" s="207" t="s">
        <v>2857</v>
      </c>
      <c r="H1905" s="60" t="s">
        <v>3108</v>
      </c>
      <c r="I1905" s="61">
        <v>52715576</v>
      </c>
      <c r="J1905" s="56"/>
      <c r="K1905" s="57"/>
      <c r="U1905" s="199"/>
    </row>
    <row r="1906" spans="7:21" ht="18" customHeight="1">
      <c r="G1906" s="207" t="s">
        <v>2858</v>
      </c>
      <c r="H1906" s="60" t="s">
        <v>3108</v>
      </c>
      <c r="I1906" s="61">
        <v>52715576</v>
      </c>
      <c r="J1906" s="56"/>
      <c r="K1906" s="57"/>
      <c r="U1906" s="199"/>
    </row>
    <row r="1907" spans="7:21" ht="18" customHeight="1">
      <c r="G1907" s="207" t="s">
        <v>2859</v>
      </c>
      <c r="H1907" s="60" t="s">
        <v>3109</v>
      </c>
      <c r="I1907" s="22">
        <v>84229964</v>
      </c>
      <c r="J1907" s="56"/>
      <c r="K1907" s="57"/>
      <c r="U1907" s="199"/>
    </row>
    <row r="1908" spans="7:21" ht="18" customHeight="1">
      <c r="G1908" s="207" t="s">
        <v>2860</v>
      </c>
      <c r="H1908" s="60" t="s">
        <v>3110</v>
      </c>
      <c r="I1908" s="61">
        <v>53047969</v>
      </c>
      <c r="J1908" s="56"/>
      <c r="K1908" s="57"/>
      <c r="U1908" s="199"/>
    </row>
    <row r="1909" spans="7:21" ht="18" customHeight="1">
      <c r="G1909" s="207" t="s">
        <v>2861</v>
      </c>
      <c r="H1909" s="60" t="s">
        <v>3111</v>
      </c>
      <c r="I1909" s="22">
        <v>90652354</v>
      </c>
      <c r="J1909" s="56"/>
      <c r="K1909" s="57"/>
      <c r="U1909" s="199"/>
    </row>
    <row r="1910" spans="7:21" ht="18" customHeight="1">
      <c r="G1910" s="207" t="s">
        <v>2862</v>
      </c>
      <c r="H1910" s="60" t="s">
        <v>3111</v>
      </c>
      <c r="I1910" s="22">
        <v>90652354</v>
      </c>
      <c r="J1910" s="56"/>
      <c r="K1910" s="57"/>
      <c r="U1910" s="199"/>
    </row>
    <row r="1911" spans="7:21" ht="18" customHeight="1">
      <c r="G1911" s="213" t="s">
        <v>2863</v>
      </c>
      <c r="H1911" s="220" t="s">
        <v>3112</v>
      </c>
      <c r="I1911" s="221">
        <v>47017642</v>
      </c>
      <c r="J1911" s="56"/>
      <c r="K1911" s="57"/>
      <c r="U1911" s="199"/>
    </row>
    <row r="1912" spans="7:21" ht="18" customHeight="1">
      <c r="G1912" s="213" t="s">
        <v>2864</v>
      </c>
      <c r="H1912" s="220" t="s">
        <v>3112</v>
      </c>
      <c r="I1912" s="221">
        <v>47017642</v>
      </c>
      <c r="J1912" s="56"/>
      <c r="K1912" s="57"/>
      <c r="U1912" s="199"/>
    </row>
    <row r="1913" spans="7:21" ht="18" customHeight="1">
      <c r="G1913" s="213" t="s">
        <v>2865</v>
      </c>
      <c r="H1913" s="220" t="s">
        <v>3112</v>
      </c>
      <c r="I1913" s="221">
        <v>47017642</v>
      </c>
      <c r="J1913" s="56"/>
      <c r="K1913" s="57"/>
      <c r="U1913" s="199"/>
    </row>
    <row r="1914" spans="7:21" ht="18" customHeight="1">
      <c r="G1914" s="213" t="s">
        <v>2866</v>
      </c>
      <c r="H1914" s="220" t="s">
        <v>3112</v>
      </c>
      <c r="I1914" s="221">
        <v>47017642</v>
      </c>
      <c r="J1914" s="56"/>
      <c r="K1914" s="57"/>
      <c r="U1914" s="199"/>
    </row>
    <row r="1915" spans="7:21" ht="18" customHeight="1">
      <c r="G1915" s="213" t="s">
        <v>2867</v>
      </c>
      <c r="H1915" s="220" t="s">
        <v>3112</v>
      </c>
      <c r="I1915" s="221">
        <v>47017642</v>
      </c>
      <c r="J1915" s="56"/>
      <c r="K1915" s="57"/>
      <c r="U1915" s="199"/>
    </row>
    <row r="1916" spans="7:21" ht="18" customHeight="1">
      <c r="G1916" s="213" t="s">
        <v>2868</v>
      </c>
      <c r="H1916" s="220" t="s">
        <v>3112</v>
      </c>
      <c r="I1916" s="221">
        <v>47017642</v>
      </c>
      <c r="J1916" s="56"/>
      <c r="K1916" s="57"/>
      <c r="U1916" s="199"/>
    </row>
    <row r="1917" spans="7:21" ht="18" customHeight="1">
      <c r="G1917" s="213" t="s">
        <v>2869</v>
      </c>
      <c r="H1917" s="220" t="s">
        <v>3112</v>
      </c>
      <c r="I1917" s="221">
        <v>47017642</v>
      </c>
      <c r="J1917" s="56"/>
      <c r="K1917" s="57"/>
      <c r="U1917" s="199"/>
    </row>
    <row r="1918" spans="7:21" ht="18" customHeight="1">
      <c r="G1918" s="213" t="s">
        <v>2870</v>
      </c>
      <c r="H1918" s="220" t="s">
        <v>3113</v>
      </c>
      <c r="I1918" s="288">
        <v>86929978</v>
      </c>
      <c r="J1918" s="56"/>
      <c r="K1918" s="57"/>
      <c r="U1918" s="199"/>
    </row>
    <row r="1919" spans="7:21" ht="18" customHeight="1">
      <c r="G1919" s="213" t="s">
        <v>2871</v>
      </c>
      <c r="H1919" s="220" t="s">
        <v>3113</v>
      </c>
      <c r="I1919" s="288">
        <v>86929978</v>
      </c>
      <c r="J1919" s="56"/>
      <c r="K1919" s="57"/>
      <c r="U1919" s="199"/>
    </row>
    <row r="1920" spans="7:21" ht="18" customHeight="1">
      <c r="G1920" s="213" t="s">
        <v>2872</v>
      </c>
      <c r="H1920" s="220" t="s">
        <v>3113</v>
      </c>
      <c r="I1920" s="221">
        <v>86929978</v>
      </c>
      <c r="J1920" s="56"/>
      <c r="K1920" s="57"/>
      <c r="U1920" s="199"/>
    </row>
    <row r="1921" spans="7:21" ht="18" customHeight="1">
      <c r="G1921" s="213" t="s">
        <v>2873</v>
      </c>
      <c r="H1921" s="220" t="s">
        <v>3113</v>
      </c>
      <c r="I1921" s="221">
        <v>86929978</v>
      </c>
      <c r="J1921" s="56"/>
      <c r="K1921" s="57"/>
      <c r="U1921" s="199"/>
    </row>
    <row r="1922" spans="7:21" ht="18" customHeight="1">
      <c r="G1922" s="213" t="s">
        <v>2874</v>
      </c>
      <c r="H1922" s="220" t="s">
        <v>3113</v>
      </c>
      <c r="I1922" s="288">
        <v>86929978</v>
      </c>
      <c r="J1922" s="56"/>
      <c r="K1922" s="57"/>
      <c r="U1922" s="199"/>
    </row>
    <row r="1923" spans="7:21" ht="18" customHeight="1">
      <c r="G1923" s="213" t="s">
        <v>2875</v>
      </c>
      <c r="H1923" s="220" t="s">
        <v>3113</v>
      </c>
      <c r="I1923" s="221">
        <v>86929978</v>
      </c>
      <c r="J1923" s="56"/>
      <c r="K1923" s="57"/>
      <c r="U1923" s="199"/>
    </row>
    <row r="1924" spans="7:21" ht="18" customHeight="1">
      <c r="G1924" s="213" t="s">
        <v>2876</v>
      </c>
      <c r="H1924" s="220" t="s">
        <v>3113</v>
      </c>
      <c r="I1924" s="221">
        <v>86929978</v>
      </c>
      <c r="J1924" s="56"/>
      <c r="K1924" s="57"/>
      <c r="U1924" s="199"/>
    </row>
    <row r="1925" spans="7:21" ht="18" customHeight="1">
      <c r="G1925" s="217" t="s">
        <v>3136</v>
      </c>
      <c r="H1925" s="218" t="s">
        <v>3140</v>
      </c>
      <c r="I1925" s="228">
        <v>97349879</v>
      </c>
      <c r="J1925" s="56"/>
      <c r="K1925" s="57"/>
      <c r="U1925" s="199"/>
    </row>
    <row r="1926" spans="7:21" ht="18" customHeight="1">
      <c r="G1926" s="217" t="s">
        <v>3137</v>
      </c>
      <c r="H1926" s="218" t="s">
        <v>3140</v>
      </c>
      <c r="I1926" s="228">
        <v>97349879</v>
      </c>
      <c r="J1926" s="56"/>
      <c r="K1926" s="57"/>
      <c r="U1926" s="199"/>
    </row>
    <row r="1927" spans="7:21" ht="18" customHeight="1">
      <c r="G1927" s="213" t="s">
        <v>2877</v>
      </c>
      <c r="H1927" s="220" t="s">
        <v>3114</v>
      </c>
      <c r="I1927" s="221">
        <v>27662848</v>
      </c>
      <c r="J1927" s="56"/>
      <c r="K1927" s="57"/>
      <c r="U1927" s="199"/>
    </row>
    <row r="1928" spans="7:21" ht="18" customHeight="1">
      <c r="G1928" s="213" t="s">
        <v>2878</v>
      </c>
      <c r="H1928" s="220" t="s">
        <v>3115</v>
      </c>
      <c r="I1928" s="221">
        <v>94017285</v>
      </c>
      <c r="J1928" s="56"/>
      <c r="K1928" s="57"/>
      <c r="U1928" s="199"/>
    </row>
    <row r="1929" spans="7:21" ht="18" customHeight="1">
      <c r="G1929" s="213" t="s">
        <v>2879</v>
      </c>
      <c r="H1929" s="220" t="s">
        <v>3115</v>
      </c>
      <c r="I1929" s="221">
        <v>94017285</v>
      </c>
      <c r="J1929" s="56"/>
      <c r="K1929" s="57"/>
      <c r="T1929" s="199"/>
      <c r="U1929" s="199"/>
    </row>
    <row r="1930" spans="7:21" ht="18" customHeight="1">
      <c r="G1930" s="213" t="s">
        <v>2880</v>
      </c>
      <c r="H1930" s="220" t="s">
        <v>3115</v>
      </c>
      <c r="I1930" s="221">
        <v>94017285</v>
      </c>
      <c r="J1930" s="230"/>
      <c r="K1930" s="57"/>
      <c r="T1930" s="199"/>
      <c r="U1930" s="199"/>
    </row>
    <row r="1931" spans="7:21" ht="18" customHeight="1">
      <c r="G1931" s="213" t="s">
        <v>2881</v>
      </c>
      <c r="H1931" s="220" t="s">
        <v>3115</v>
      </c>
      <c r="I1931" s="221">
        <v>94017285</v>
      </c>
      <c r="J1931" s="230"/>
      <c r="K1931" s="57"/>
      <c r="T1931" s="199"/>
      <c r="U1931" s="199"/>
    </row>
    <row r="1932" spans="7:21" ht="18" customHeight="1">
      <c r="G1932" s="213" t="s">
        <v>2882</v>
      </c>
      <c r="H1932" s="220" t="s">
        <v>3115</v>
      </c>
      <c r="I1932" s="221">
        <v>94017285</v>
      </c>
      <c r="J1932" s="230"/>
      <c r="K1932" s="57"/>
      <c r="T1932" s="199"/>
      <c r="U1932" s="199"/>
    </row>
    <row r="1933" spans="7:21" ht="18" customHeight="1">
      <c r="G1933" s="213" t="s">
        <v>2883</v>
      </c>
      <c r="H1933" s="220" t="s">
        <v>3115</v>
      </c>
      <c r="I1933" s="221">
        <v>94017285</v>
      </c>
      <c r="J1933" s="230"/>
      <c r="K1933" s="57"/>
      <c r="U1933" s="199"/>
    </row>
    <row r="1934" spans="7:21" ht="18" customHeight="1">
      <c r="G1934" s="213" t="s">
        <v>2884</v>
      </c>
      <c r="H1934" s="220" t="s">
        <v>3115</v>
      </c>
      <c r="I1934" s="221">
        <v>94017285</v>
      </c>
      <c r="J1934" s="230"/>
      <c r="K1934" s="57"/>
      <c r="U1934" s="199"/>
    </row>
    <row r="1935" spans="7:21" ht="18" customHeight="1">
      <c r="G1935" s="213" t="s">
        <v>2885</v>
      </c>
      <c r="H1935" s="220" t="s">
        <v>3116</v>
      </c>
      <c r="I1935" s="221">
        <v>80009171</v>
      </c>
      <c r="J1935" s="230"/>
      <c r="K1935" s="57"/>
      <c r="U1935" s="199"/>
    </row>
    <row r="1936" spans="7:21" ht="18" customHeight="1">
      <c r="G1936" s="213" t="s">
        <v>2886</v>
      </c>
      <c r="H1936" s="220" t="s">
        <v>3117</v>
      </c>
      <c r="I1936" s="221">
        <v>34639302</v>
      </c>
      <c r="J1936" s="230"/>
      <c r="K1936" s="57"/>
      <c r="U1936" s="199"/>
    </row>
    <row r="1937" spans="7:21" ht="18" customHeight="1">
      <c r="G1937" s="213" t="s">
        <v>2887</v>
      </c>
      <c r="H1937" s="220" t="s">
        <v>3117</v>
      </c>
      <c r="I1937" s="221">
        <v>34639302</v>
      </c>
      <c r="J1937" s="230"/>
      <c r="K1937" s="57"/>
      <c r="U1937" s="199"/>
    </row>
    <row r="1938" spans="7:21" ht="18" customHeight="1">
      <c r="G1938" s="213" t="s">
        <v>2888</v>
      </c>
      <c r="H1938" s="220" t="s">
        <v>3117</v>
      </c>
      <c r="I1938" s="221">
        <v>34639302</v>
      </c>
      <c r="J1938" s="230"/>
      <c r="K1938" s="57"/>
      <c r="U1938" s="199"/>
    </row>
    <row r="1939" spans="7:21" ht="18" customHeight="1">
      <c r="G1939" s="213" t="s">
        <v>2889</v>
      </c>
      <c r="H1939" s="220" t="s">
        <v>3117</v>
      </c>
      <c r="I1939" s="221">
        <v>34639302</v>
      </c>
      <c r="J1939" s="230"/>
      <c r="K1939" s="57"/>
      <c r="U1939" s="199"/>
    </row>
    <row r="1940" spans="7:21" ht="18" customHeight="1">
      <c r="G1940" s="213" t="s">
        <v>2890</v>
      </c>
      <c r="H1940" s="220" t="s">
        <v>3117</v>
      </c>
      <c r="I1940" s="221">
        <v>34639302</v>
      </c>
      <c r="J1940" s="58"/>
      <c r="K1940" s="57"/>
      <c r="U1940" s="199"/>
    </row>
    <row r="1941" spans="7:21" ht="18" customHeight="1">
      <c r="G1941" s="213" t="s">
        <v>2891</v>
      </c>
      <c r="H1941" s="220" t="s">
        <v>3117</v>
      </c>
      <c r="I1941" s="221">
        <v>34639302</v>
      </c>
      <c r="J1941" s="58"/>
      <c r="K1941" s="57"/>
      <c r="U1941" s="199"/>
    </row>
    <row r="1942" spans="7:21" ht="18" customHeight="1">
      <c r="G1942" s="213" t="s">
        <v>2892</v>
      </c>
      <c r="H1942" s="220" t="s">
        <v>3117</v>
      </c>
      <c r="I1942" s="221">
        <v>34639302</v>
      </c>
      <c r="J1942" s="58"/>
      <c r="K1942" s="57"/>
      <c r="U1942" s="199"/>
    </row>
    <row r="1943" spans="7:21" ht="18" customHeight="1">
      <c r="G1943" s="316" t="s">
        <v>3118</v>
      </c>
      <c r="H1943" s="218" t="s">
        <v>3169</v>
      </c>
      <c r="I1943" s="219">
        <v>96867310</v>
      </c>
      <c r="J1943" s="56"/>
      <c r="K1943" s="57"/>
      <c r="U1943" s="199"/>
    </row>
    <row r="1944" spans="7:21" ht="18" customHeight="1">
      <c r="G1944" s="317" t="s">
        <v>3119</v>
      </c>
      <c r="H1944" s="218" t="s">
        <v>3169</v>
      </c>
      <c r="I1944" s="228">
        <v>96867310</v>
      </c>
      <c r="J1944" s="56"/>
      <c r="K1944" s="57"/>
      <c r="U1944" s="199"/>
    </row>
    <row r="1945" spans="7:21" ht="18" customHeight="1">
      <c r="G1945" s="317" t="s">
        <v>3120</v>
      </c>
      <c r="H1945" s="218" t="s">
        <v>3169</v>
      </c>
      <c r="I1945" s="228">
        <v>96867310</v>
      </c>
      <c r="J1945" s="56"/>
      <c r="K1945" s="57"/>
      <c r="U1945" s="199"/>
    </row>
    <row r="1946" spans="7:21" ht="18" customHeight="1">
      <c r="G1946" s="317" t="s">
        <v>3121</v>
      </c>
      <c r="H1946" s="218" t="s">
        <v>3169</v>
      </c>
      <c r="I1946" s="228">
        <v>96867310</v>
      </c>
      <c r="J1946" s="56"/>
      <c r="K1946" s="57"/>
      <c r="U1946" s="199"/>
    </row>
    <row r="1947" spans="7:21" ht="18" customHeight="1">
      <c r="G1947" s="317" t="s">
        <v>3122</v>
      </c>
      <c r="H1947" s="218" t="s">
        <v>3169</v>
      </c>
      <c r="I1947" s="228">
        <v>96867310</v>
      </c>
      <c r="J1947" s="56"/>
      <c r="K1947" s="57"/>
      <c r="U1947" s="199"/>
    </row>
    <row r="1948" spans="7:21" ht="18" customHeight="1">
      <c r="G1948" s="317" t="s">
        <v>3123</v>
      </c>
      <c r="H1948" s="218" t="s">
        <v>3169</v>
      </c>
      <c r="I1948" s="228">
        <v>96867310</v>
      </c>
      <c r="J1948" s="56"/>
      <c r="K1948" s="57"/>
      <c r="U1948" s="199"/>
    </row>
    <row r="1949" spans="7:21" ht="18" customHeight="1">
      <c r="G1949" s="317" t="s">
        <v>3124</v>
      </c>
      <c r="H1949" s="218" t="s">
        <v>3169</v>
      </c>
      <c r="I1949" s="228">
        <v>96867310</v>
      </c>
      <c r="J1949" s="56"/>
      <c r="K1949" s="57"/>
      <c r="U1949" s="199"/>
    </row>
    <row r="1950" spans="7:21" ht="18" customHeight="1">
      <c r="G1950" s="317" t="s">
        <v>3125</v>
      </c>
      <c r="H1950" s="218" t="s">
        <v>2913</v>
      </c>
      <c r="I1950" s="228">
        <v>8472707</v>
      </c>
      <c r="J1950" s="56"/>
      <c r="K1950" s="57"/>
      <c r="U1950" s="199"/>
    </row>
    <row r="1951" spans="7:21" ht="18" customHeight="1">
      <c r="G1951" s="317" t="s">
        <v>3126</v>
      </c>
      <c r="H1951" s="218" t="s">
        <v>2913</v>
      </c>
      <c r="I1951" s="229">
        <v>8472707</v>
      </c>
      <c r="J1951" s="56"/>
      <c r="K1951" s="57"/>
      <c r="U1951" s="199"/>
    </row>
    <row r="1952" spans="7:21" ht="18" customHeight="1">
      <c r="G1952" s="217" t="s">
        <v>3162</v>
      </c>
      <c r="H1952" s="218" t="s">
        <v>3152</v>
      </c>
      <c r="I1952" s="228">
        <v>12998492</v>
      </c>
      <c r="J1952" s="230"/>
      <c r="K1952" s="57"/>
      <c r="U1952" s="199"/>
    </row>
    <row r="1953" spans="7:21" ht="18" customHeight="1">
      <c r="G1953" s="217" t="s">
        <v>3163</v>
      </c>
      <c r="H1953" s="218" t="s">
        <v>3153</v>
      </c>
      <c r="I1953" s="228">
        <v>89295766</v>
      </c>
      <c r="J1953" s="58"/>
      <c r="K1953" s="57"/>
      <c r="U1953" s="199"/>
    </row>
    <row r="1954" spans="7:21" ht="18" customHeight="1">
      <c r="G1954" s="217" t="s">
        <v>3164</v>
      </c>
      <c r="H1954" s="218" t="s">
        <v>3153</v>
      </c>
      <c r="I1954" s="228">
        <v>89295766</v>
      </c>
      <c r="J1954" s="58"/>
      <c r="K1954" s="57"/>
      <c r="U1954" s="199"/>
    </row>
    <row r="1955" spans="7:21" ht="18" customHeight="1">
      <c r="G1955" s="217" t="s">
        <v>3165</v>
      </c>
      <c r="H1955" s="218" t="s">
        <v>3154</v>
      </c>
      <c r="I1955" s="228">
        <v>23488186</v>
      </c>
      <c r="J1955" s="58"/>
      <c r="K1955" s="57"/>
      <c r="U1955" s="199"/>
    </row>
    <row r="1956" spans="7:21" ht="18" customHeight="1">
      <c r="G1956" s="317" t="s">
        <v>3127</v>
      </c>
      <c r="H1956" s="218" t="s">
        <v>3128</v>
      </c>
      <c r="I1956" s="229">
        <v>86383028</v>
      </c>
      <c r="J1956" s="56"/>
      <c r="K1956" s="57"/>
      <c r="U1956" s="199"/>
    </row>
    <row r="1957" spans="7:21" ht="18" customHeight="1">
      <c r="G1957" s="317" t="s">
        <v>3129</v>
      </c>
      <c r="H1957" s="218" t="s">
        <v>3128</v>
      </c>
      <c r="I1957" s="228">
        <v>86383028</v>
      </c>
      <c r="J1957" s="56"/>
      <c r="K1957" s="57"/>
      <c r="U1957" s="199"/>
    </row>
    <row r="1958" spans="7:21" ht="18" customHeight="1">
      <c r="G1958" s="317" t="s">
        <v>3130</v>
      </c>
      <c r="H1958" s="218" t="s">
        <v>3128</v>
      </c>
      <c r="I1958" s="228">
        <v>86383028</v>
      </c>
      <c r="J1958" s="56"/>
      <c r="K1958" s="57"/>
      <c r="U1958" s="199"/>
    </row>
    <row r="1959" spans="7:21" ht="18" customHeight="1">
      <c r="G1959" s="317" t="s">
        <v>3131</v>
      </c>
      <c r="H1959" s="218" t="s">
        <v>3128</v>
      </c>
      <c r="I1959" s="229">
        <v>86383028</v>
      </c>
      <c r="J1959" s="56"/>
      <c r="K1959" s="57"/>
      <c r="U1959" s="199"/>
    </row>
    <row r="1960" spans="7:21" ht="18" customHeight="1">
      <c r="G1960" s="317" t="s">
        <v>3132</v>
      </c>
      <c r="H1960" s="218" t="s">
        <v>3128</v>
      </c>
      <c r="I1960" s="228">
        <v>86383028</v>
      </c>
      <c r="J1960" s="56"/>
      <c r="K1960" s="57"/>
      <c r="U1960" s="199"/>
    </row>
    <row r="1961" spans="7:21" ht="18" customHeight="1">
      <c r="G1961" s="317" t="s">
        <v>3133</v>
      </c>
      <c r="H1961" s="218" t="s">
        <v>3128</v>
      </c>
      <c r="I1961" s="228">
        <v>86383028</v>
      </c>
      <c r="J1961" s="56"/>
      <c r="K1961" s="57"/>
      <c r="U1961" s="199"/>
    </row>
    <row r="1962" spans="7:21" ht="18" customHeight="1">
      <c r="G1962" s="317" t="s">
        <v>3134</v>
      </c>
      <c r="H1962" s="218" t="s">
        <v>3128</v>
      </c>
      <c r="I1962" s="228">
        <v>86383028</v>
      </c>
      <c r="J1962" s="56"/>
      <c r="K1962" s="57"/>
      <c r="U1962" s="199"/>
    </row>
    <row r="1963" spans="7:21" ht="18" customHeight="1">
      <c r="G1963" s="217" t="s">
        <v>3138</v>
      </c>
      <c r="H1963" s="218" t="s">
        <v>3141</v>
      </c>
      <c r="I1963" s="228">
        <v>22082379</v>
      </c>
      <c r="J1963" s="230"/>
      <c r="K1963" s="57"/>
      <c r="T1963" s="199"/>
      <c r="U1963" s="199"/>
    </row>
    <row r="1964" spans="7:21" ht="18" customHeight="1">
      <c r="G1964" s="217" t="s">
        <v>3139</v>
      </c>
      <c r="H1964" s="218" t="s">
        <v>3141</v>
      </c>
      <c r="I1964" s="228">
        <v>22082379</v>
      </c>
      <c r="J1964" s="230"/>
      <c r="K1964" s="57"/>
      <c r="U1964" s="199"/>
    </row>
    <row r="1965" spans="7:21" ht="18" customHeight="1">
      <c r="G1965" s="217" t="s">
        <v>3142</v>
      </c>
      <c r="H1965" s="218" t="s">
        <v>3143</v>
      </c>
      <c r="I1965" s="228">
        <v>53242294</v>
      </c>
      <c r="J1965" s="230"/>
      <c r="K1965" s="57"/>
      <c r="U1965" s="199"/>
    </row>
    <row r="1966" spans="7:21" ht="18" customHeight="1">
      <c r="G1966" s="217" t="s">
        <v>3144</v>
      </c>
      <c r="H1966" s="218" t="s">
        <v>3143</v>
      </c>
      <c r="I1966" s="228">
        <v>53242294</v>
      </c>
      <c r="J1966" s="230"/>
      <c r="K1966" s="57"/>
      <c r="U1966" s="199"/>
    </row>
    <row r="1967" spans="7:21" ht="18" customHeight="1">
      <c r="G1967" s="217" t="s">
        <v>3145</v>
      </c>
      <c r="H1967" s="218" t="s">
        <v>3143</v>
      </c>
      <c r="I1967" s="228">
        <v>53242294</v>
      </c>
      <c r="J1967" s="230"/>
      <c r="K1967" s="57"/>
      <c r="U1967" s="199"/>
    </row>
    <row r="1968" spans="7:21" ht="18" customHeight="1">
      <c r="G1968" s="217" t="s">
        <v>3146</v>
      </c>
      <c r="H1968" s="218" t="s">
        <v>3143</v>
      </c>
      <c r="I1968" s="228">
        <v>53242294</v>
      </c>
      <c r="J1968" s="230"/>
      <c r="K1968" s="57"/>
      <c r="U1968" s="199"/>
    </row>
    <row r="1969" spans="7:21" ht="18" customHeight="1">
      <c r="G1969" s="217" t="s">
        <v>3147</v>
      </c>
      <c r="H1969" s="218" t="s">
        <v>3143</v>
      </c>
      <c r="I1969" s="228">
        <v>53242294</v>
      </c>
      <c r="J1969" s="230"/>
      <c r="K1969" s="57"/>
      <c r="U1969" s="199"/>
    </row>
    <row r="1970" spans="7:21" ht="18" customHeight="1">
      <c r="G1970" s="217" t="s">
        <v>3148</v>
      </c>
      <c r="H1970" s="218" t="s">
        <v>3143</v>
      </c>
      <c r="I1970" s="228">
        <v>53242294</v>
      </c>
      <c r="J1970" s="230"/>
      <c r="K1970" s="57"/>
      <c r="U1970" s="199"/>
    </row>
    <row r="1971" spans="7:21" ht="18" customHeight="1">
      <c r="G1971" s="217" t="s">
        <v>3149</v>
      </c>
      <c r="H1971" s="218" t="s">
        <v>3143</v>
      </c>
      <c r="I1971" s="228">
        <v>53242294</v>
      </c>
      <c r="J1971" s="230"/>
      <c r="K1971" s="57"/>
      <c r="U1971" s="199"/>
    </row>
    <row r="1972" spans="7:21" ht="18" customHeight="1">
      <c r="G1972" s="205" t="s">
        <v>3173</v>
      </c>
      <c r="H1972" s="322" t="s">
        <v>3174</v>
      </c>
      <c r="I1972" s="318">
        <v>90595994</v>
      </c>
      <c r="J1972" s="57"/>
      <c r="K1972" s="57"/>
      <c r="T1972" s="199"/>
      <c r="U1972" s="199"/>
    </row>
    <row r="1973" spans="7:21" ht="18" customHeight="1">
      <c r="G1973" s="205" t="s">
        <v>3175</v>
      </c>
      <c r="H1973" s="322" t="s">
        <v>3174</v>
      </c>
      <c r="I1973" s="318">
        <v>90595994</v>
      </c>
      <c r="J1973" s="57"/>
      <c r="K1973" s="57"/>
      <c r="T1973" s="199"/>
      <c r="U1973" s="199"/>
    </row>
    <row r="1974" spans="7:21" ht="18" customHeight="1">
      <c r="G1974" s="205" t="s">
        <v>3176</v>
      </c>
      <c r="H1974" s="322" t="s">
        <v>3174</v>
      </c>
      <c r="I1974" s="318">
        <v>90595994</v>
      </c>
      <c r="J1974" s="57"/>
      <c r="K1974" s="57"/>
      <c r="T1974" s="199"/>
      <c r="U1974" s="199"/>
    </row>
    <row r="1975" spans="7:21" ht="18" customHeight="1">
      <c r="G1975" s="205" t="s">
        <v>3177</v>
      </c>
      <c r="H1975" s="322" t="s">
        <v>3174</v>
      </c>
      <c r="I1975" s="318">
        <v>90595994</v>
      </c>
      <c r="J1975" s="57"/>
      <c r="K1975" s="57"/>
      <c r="T1975" s="199"/>
      <c r="U1975" s="199"/>
    </row>
    <row r="1976" spans="7:21" ht="18" customHeight="1">
      <c r="G1976" s="205" t="s">
        <v>3178</v>
      </c>
      <c r="H1976" s="322" t="s">
        <v>3174</v>
      </c>
      <c r="I1976" s="318">
        <v>90595994</v>
      </c>
      <c r="J1976" s="57"/>
      <c r="K1976" s="57"/>
      <c r="T1976" s="199"/>
      <c r="U1976" s="199"/>
    </row>
    <row r="1977" spans="7:21" ht="18" customHeight="1">
      <c r="G1977" s="205" t="s">
        <v>3179</v>
      </c>
      <c r="H1977" s="322" t="s">
        <v>3174</v>
      </c>
      <c r="I1977" s="318">
        <v>90595994</v>
      </c>
      <c r="J1977" s="57"/>
      <c r="K1977" s="57"/>
      <c r="T1977" s="199"/>
      <c r="U1977" s="199"/>
    </row>
    <row r="1978" spans="7:21" ht="18" customHeight="1">
      <c r="G1978" s="205" t="s">
        <v>3180</v>
      </c>
      <c r="H1978" s="322" t="s">
        <v>3174</v>
      </c>
      <c r="I1978" s="318">
        <v>90595994</v>
      </c>
      <c r="J1978" s="57"/>
      <c r="K1978" s="57"/>
      <c r="T1978" s="199"/>
      <c r="U1978" s="199"/>
    </row>
    <row r="1979" spans="7:21" ht="18" customHeight="1">
      <c r="G1979" s="205" t="s">
        <v>3181</v>
      </c>
      <c r="H1979" s="58" t="s">
        <v>3182</v>
      </c>
      <c r="I1979" s="318">
        <v>53450341</v>
      </c>
      <c r="J1979" s="57"/>
      <c r="K1979" s="57"/>
      <c r="T1979" s="199"/>
      <c r="U1979" s="199"/>
    </row>
    <row r="1980" spans="7:21" ht="18" customHeight="1">
      <c r="G1980" s="205" t="s">
        <v>3183</v>
      </c>
      <c r="H1980" s="58" t="s">
        <v>3182</v>
      </c>
      <c r="I1980" s="318">
        <v>53450341</v>
      </c>
      <c r="J1980" s="57"/>
      <c r="K1980" s="57"/>
      <c r="U1980" s="199"/>
    </row>
    <row r="1981" spans="7:21" ht="18" customHeight="1">
      <c r="G1981" s="205" t="s">
        <v>3184</v>
      </c>
      <c r="H1981" s="58" t="s">
        <v>3182</v>
      </c>
      <c r="I1981" s="318">
        <v>53450341</v>
      </c>
      <c r="J1981" s="57"/>
      <c r="K1981" s="57"/>
      <c r="U1981" s="199"/>
    </row>
    <row r="1982" spans="7:21" ht="18" customHeight="1">
      <c r="G1982" s="205" t="s">
        <v>3185</v>
      </c>
      <c r="H1982" s="58" t="s">
        <v>3186</v>
      </c>
      <c r="I1982" s="318">
        <v>96822031</v>
      </c>
      <c r="J1982" s="57"/>
      <c r="K1982" s="57"/>
      <c r="U1982" s="199"/>
    </row>
    <row r="1983" spans="7:21" ht="18" customHeight="1">
      <c r="G1983" s="205" t="s">
        <v>3187</v>
      </c>
      <c r="H1983" s="58" t="s">
        <v>3186</v>
      </c>
      <c r="I1983" s="318">
        <v>96822031</v>
      </c>
      <c r="J1983" s="57"/>
      <c r="K1983" s="57"/>
      <c r="U1983" s="199"/>
    </row>
    <row r="1984" spans="7:21" ht="18" customHeight="1">
      <c r="G1984" s="205" t="s">
        <v>3188</v>
      </c>
      <c r="H1984" s="58" t="s">
        <v>3189</v>
      </c>
      <c r="I1984" s="318">
        <v>60608103</v>
      </c>
      <c r="J1984" s="57"/>
      <c r="K1984" s="57"/>
      <c r="U1984" s="199"/>
    </row>
    <row r="1985" spans="7:21" ht="18" customHeight="1">
      <c r="G1985" s="205" t="s">
        <v>3190</v>
      </c>
      <c r="H1985" s="58" t="s">
        <v>3189</v>
      </c>
      <c r="I1985" s="318">
        <v>60608103</v>
      </c>
      <c r="J1985" s="57"/>
      <c r="K1985" s="57"/>
      <c r="U1985" s="199"/>
    </row>
    <row r="1986" spans="7:21" ht="18" customHeight="1">
      <c r="G1986" s="203"/>
      <c r="H1986" s="57"/>
      <c r="I1986" s="42"/>
      <c r="J1986" s="57"/>
      <c r="K1986" s="57"/>
      <c r="U1986" s="199"/>
    </row>
    <row r="1987" spans="7:21" ht="18" customHeight="1">
      <c r="G1987" s="203"/>
      <c r="H1987" s="57"/>
      <c r="I1987" s="42"/>
      <c r="J1987" s="57"/>
      <c r="K1987" s="57"/>
      <c r="U1987" s="199"/>
    </row>
    <row r="1988" spans="7:21" ht="18" customHeight="1">
      <c r="G1988" s="203"/>
      <c r="H1988" s="57"/>
      <c r="I1988" s="42"/>
      <c r="J1988" s="57"/>
      <c r="K1988" s="57"/>
      <c r="U1988" s="199"/>
    </row>
    <row r="1989" spans="7:21" ht="18" customHeight="1">
      <c r="G1989" s="203"/>
      <c r="H1989" s="57"/>
      <c r="I1989" s="42"/>
      <c r="J1989" s="57"/>
      <c r="K1989" s="57"/>
      <c r="U1989" s="199"/>
    </row>
    <row r="1990" spans="7:21" ht="18" customHeight="1">
      <c r="G1990" s="203"/>
      <c r="H1990" s="57"/>
      <c r="I1990" s="42"/>
      <c r="J1990" s="57"/>
      <c r="K1990" s="57"/>
      <c r="U1990" s="199"/>
    </row>
    <row r="1991" spans="7:21" ht="18" customHeight="1">
      <c r="G1991" s="203"/>
      <c r="H1991" s="57"/>
      <c r="I1991" s="42"/>
      <c r="J1991" s="57"/>
      <c r="K1991" s="57"/>
      <c r="U1991" s="199"/>
    </row>
    <row r="1992" spans="7:21" ht="18" customHeight="1">
      <c r="G1992" s="203"/>
      <c r="H1992" s="57"/>
      <c r="I1992" s="42"/>
      <c r="J1992" s="57"/>
      <c r="K1992" s="57"/>
      <c r="U1992" s="199"/>
    </row>
    <row r="1993" spans="7:21" ht="18" customHeight="1">
      <c r="G1993" s="203"/>
      <c r="H1993" s="57"/>
      <c r="I1993" s="42"/>
      <c r="J1993" s="57"/>
      <c r="K1993" s="57"/>
      <c r="U1993" s="199"/>
    </row>
    <row r="1994" spans="7:21" ht="18" customHeight="1">
      <c r="G1994" s="203"/>
      <c r="H1994" s="57"/>
      <c r="I1994" s="42"/>
      <c r="J1994" s="57"/>
      <c r="K1994" s="57"/>
      <c r="U1994" s="199"/>
    </row>
    <row r="1995" spans="7:21" ht="18" customHeight="1">
      <c r="G1995" s="203"/>
      <c r="H1995" s="57"/>
      <c r="I1995" s="42"/>
      <c r="J1995" s="57"/>
      <c r="K1995" s="57"/>
      <c r="U1995" s="199"/>
    </row>
    <row r="1996" spans="7:21" ht="18" customHeight="1">
      <c r="G1996" s="203"/>
      <c r="H1996" s="57"/>
      <c r="I1996" s="42"/>
      <c r="J1996" s="57"/>
      <c r="K1996" s="57"/>
      <c r="U1996" s="199"/>
    </row>
    <row r="1997" spans="7:21" ht="18" customHeight="1">
      <c r="G1997" s="203"/>
      <c r="H1997" s="57"/>
      <c r="I1997" s="42"/>
      <c r="J1997" s="57"/>
      <c r="K1997" s="57"/>
      <c r="U1997" s="199"/>
    </row>
    <row r="1998" spans="7:21" ht="18" customHeight="1">
      <c r="G1998" s="203"/>
      <c r="H1998" s="57"/>
      <c r="I1998" s="42"/>
      <c r="J1998" s="57"/>
      <c r="K1998" s="57"/>
      <c r="U1998" s="199"/>
    </row>
    <row r="1999" spans="7:21" ht="18" customHeight="1">
      <c r="G1999" s="203"/>
      <c r="H1999" s="57"/>
      <c r="I1999" s="42"/>
      <c r="J1999" s="57"/>
      <c r="K1999" s="57"/>
      <c r="U1999" s="199"/>
    </row>
    <row r="2000" spans="7:21" ht="18" customHeight="1">
      <c r="G2000" s="203"/>
      <c r="H2000" s="57"/>
      <c r="I2000" s="42"/>
      <c r="J2000" s="57"/>
      <c r="K2000" s="57"/>
      <c r="U2000" s="199"/>
    </row>
    <row r="2001" spans="7:21" ht="18" customHeight="1">
      <c r="G2001" s="203"/>
      <c r="H2001" s="57"/>
      <c r="I2001" s="42"/>
      <c r="J2001" s="57"/>
      <c r="K2001" s="57"/>
      <c r="U2001" s="199"/>
    </row>
    <row r="2002" spans="7:21" ht="18" customHeight="1">
      <c r="G2002" s="203"/>
      <c r="H2002" s="57"/>
      <c r="I2002" s="42"/>
      <c r="J2002" s="57"/>
      <c r="K2002" s="57"/>
      <c r="U2002" s="199"/>
    </row>
    <row r="2003" spans="7:21" ht="18" customHeight="1">
      <c r="G2003" s="203"/>
      <c r="H2003" s="57"/>
      <c r="I2003" s="42"/>
      <c r="J2003" s="57"/>
      <c r="K2003" s="57"/>
      <c r="U2003" s="199"/>
    </row>
    <row r="2004" spans="7:21" ht="18" customHeight="1">
      <c r="G2004" s="203"/>
      <c r="H2004" s="57"/>
      <c r="I2004" s="42"/>
      <c r="J2004" s="57"/>
      <c r="K2004" s="57"/>
      <c r="U2004" s="199"/>
    </row>
    <row r="2005" spans="7:21" ht="18" customHeight="1">
      <c r="G2005" s="203"/>
      <c r="H2005" s="57"/>
      <c r="I2005" s="42"/>
      <c r="J2005" s="57"/>
      <c r="K2005" s="57"/>
      <c r="U2005" s="199"/>
    </row>
    <row r="2006" spans="7:21" ht="18" customHeight="1">
      <c r="G2006" s="203"/>
      <c r="H2006" s="57"/>
      <c r="I2006" s="42"/>
      <c r="J2006" s="57"/>
      <c r="K2006" s="57"/>
      <c r="U2006" s="199"/>
    </row>
    <row r="2007" spans="7:21" ht="18" customHeight="1">
      <c r="G2007" s="203"/>
      <c r="H2007" s="57"/>
      <c r="I2007" s="42"/>
      <c r="J2007" s="57"/>
      <c r="K2007" s="57"/>
      <c r="U2007" s="199"/>
    </row>
    <row r="2008" spans="7:21" ht="18" customHeight="1">
      <c r="G2008" s="203"/>
      <c r="H2008" s="57"/>
      <c r="I2008" s="42"/>
      <c r="J2008" s="57"/>
      <c r="K2008" s="57"/>
      <c r="U2008" s="199"/>
    </row>
    <row r="2009" spans="7:21" ht="18" customHeight="1">
      <c r="G2009" s="203"/>
      <c r="H2009" s="57"/>
      <c r="I2009" s="42"/>
      <c r="J2009" s="57"/>
      <c r="K2009" s="57"/>
      <c r="U2009" s="199"/>
    </row>
    <row r="2010" spans="7:21" ht="18" customHeight="1">
      <c r="G2010" s="203"/>
      <c r="H2010" s="57"/>
      <c r="I2010" s="42"/>
      <c r="J2010" s="57"/>
      <c r="K2010" s="57"/>
      <c r="U2010" s="199"/>
    </row>
    <row r="2011" spans="7:21" ht="18" customHeight="1">
      <c r="G2011" s="203"/>
      <c r="H2011" s="57"/>
      <c r="I2011" s="42"/>
      <c r="J2011" s="57"/>
      <c r="K2011" s="57"/>
      <c r="U2011" s="199"/>
    </row>
    <row r="2012" spans="7:21" ht="18" customHeight="1">
      <c r="G2012" s="203"/>
      <c r="H2012" s="57"/>
      <c r="I2012" s="42"/>
      <c r="J2012" s="57"/>
      <c r="K2012" s="57"/>
      <c r="U2012" s="199"/>
    </row>
    <row r="2013" spans="7:21" ht="18" customHeight="1">
      <c r="G2013" s="203"/>
      <c r="H2013" s="57"/>
      <c r="I2013" s="42"/>
      <c r="J2013" s="57"/>
      <c r="K2013" s="57"/>
      <c r="U2013" s="199"/>
    </row>
    <row r="2014" spans="7:21" ht="18" customHeight="1">
      <c r="G2014" s="203"/>
      <c r="H2014" s="57"/>
      <c r="I2014" s="42"/>
      <c r="J2014" s="57"/>
      <c r="K2014" s="57"/>
      <c r="U2014" s="199"/>
    </row>
    <row r="2015" spans="7:21" ht="18" customHeight="1">
      <c r="G2015" s="203"/>
      <c r="H2015" s="57"/>
      <c r="I2015" s="42"/>
      <c r="J2015" s="57"/>
      <c r="K2015" s="57"/>
      <c r="U2015" s="199"/>
    </row>
    <row r="2016" spans="7:21" ht="18" customHeight="1">
      <c r="G2016" s="203"/>
      <c r="H2016" s="57"/>
      <c r="I2016" s="42"/>
      <c r="J2016" s="57"/>
      <c r="K2016" s="57"/>
      <c r="U2016" s="199"/>
    </row>
    <row r="2017" spans="7:21" ht="18" customHeight="1">
      <c r="G2017" s="203"/>
      <c r="H2017" s="57"/>
      <c r="I2017" s="42"/>
      <c r="J2017" s="57"/>
      <c r="K2017" s="57"/>
      <c r="U2017" s="199"/>
    </row>
    <row r="2018" spans="7:21" ht="18" customHeight="1">
      <c r="G2018" s="203"/>
      <c r="H2018" s="57"/>
      <c r="I2018" s="42"/>
      <c r="J2018" s="57"/>
      <c r="K2018" s="57"/>
      <c r="U2018" s="199"/>
    </row>
    <row r="2019" spans="7:21" ht="18" customHeight="1">
      <c r="G2019" s="203"/>
      <c r="H2019" s="57"/>
      <c r="I2019" s="42"/>
      <c r="J2019" s="57"/>
      <c r="K2019" s="57"/>
      <c r="U2019" s="199"/>
    </row>
    <row r="2020" spans="7:21" ht="18" customHeight="1">
      <c r="G2020" s="203"/>
      <c r="H2020" s="57"/>
      <c r="I2020" s="42"/>
      <c r="J2020" s="57"/>
      <c r="K2020" s="57"/>
      <c r="U2020" s="199"/>
    </row>
    <row r="2021" spans="7:21" ht="18" customHeight="1">
      <c r="G2021" s="203"/>
      <c r="H2021" s="57"/>
      <c r="I2021" s="42"/>
      <c r="J2021" s="57"/>
      <c r="K2021" s="57"/>
      <c r="U2021" s="199"/>
    </row>
    <row r="2022" spans="7:21" ht="18" customHeight="1">
      <c r="G2022" s="203"/>
      <c r="H2022" s="57"/>
      <c r="I2022" s="42"/>
      <c r="J2022" s="57"/>
      <c r="K2022" s="57"/>
      <c r="U2022" s="199"/>
    </row>
    <row r="2023" spans="7:21" ht="18" customHeight="1">
      <c r="G2023" s="203"/>
      <c r="H2023" s="57"/>
      <c r="I2023" s="42"/>
      <c r="J2023" s="57"/>
      <c r="K2023" s="57"/>
      <c r="U2023" s="199"/>
    </row>
    <row r="2024" spans="7:21" ht="18" customHeight="1">
      <c r="G2024" s="203"/>
      <c r="H2024" s="57"/>
      <c r="I2024" s="42"/>
      <c r="J2024" s="57"/>
      <c r="K2024" s="57"/>
      <c r="U2024" s="199"/>
    </row>
    <row r="2025" spans="7:21" ht="18" customHeight="1">
      <c r="G2025" s="203"/>
      <c r="H2025" s="57"/>
      <c r="I2025" s="42"/>
      <c r="J2025" s="57"/>
      <c r="K2025" s="57"/>
      <c r="U2025" s="199"/>
    </row>
    <row r="2026" spans="7:21" ht="18" customHeight="1">
      <c r="G2026" s="203"/>
      <c r="H2026" s="57"/>
      <c r="I2026" s="42"/>
      <c r="J2026" s="57"/>
      <c r="K2026" s="57"/>
      <c r="U2026" s="199"/>
    </row>
    <row r="2027" spans="7:21" ht="18" customHeight="1">
      <c r="G2027" s="203"/>
      <c r="H2027" s="57"/>
      <c r="I2027" s="42"/>
      <c r="J2027" s="57"/>
      <c r="K2027" s="57"/>
      <c r="U2027" s="199"/>
    </row>
    <row r="2028" spans="7:21" ht="18" customHeight="1">
      <c r="G2028" s="203"/>
      <c r="H2028" s="57"/>
      <c r="I2028" s="42"/>
      <c r="J2028" s="57"/>
      <c r="K2028" s="57"/>
      <c r="U2028" s="199"/>
    </row>
    <row r="2029" spans="7:21" ht="18" customHeight="1">
      <c r="U2029" s="199"/>
    </row>
    <row r="2030" spans="7:21" ht="18" customHeight="1">
      <c r="U2030" s="199"/>
    </row>
    <row r="2031" spans="7:21" ht="18" customHeight="1">
      <c r="U2031" s="199"/>
    </row>
    <row r="2032" spans="7:21" ht="18" customHeight="1">
      <c r="U2032" s="199"/>
    </row>
    <row r="2033" spans="21:21" ht="18" customHeight="1">
      <c r="U2033" s="199"/>
    </row>
    <row r="2034" spans="21:21" ht="18" customHeight="1">
      <c r="U2034" s="199"/>
    </row>
    <row r="2035" spans="21:21" ht="18" customHeight="1">
      <c r="U2035" s="199"/>
    </row>
    <row r="2036" spans="21:21" ht="18" customHeight="1">
      <c r="U2036" s="199"/>
    </row>
    <row r="2037" spans="21:21" ht="18" customHeight="1">
      <c r="U2037" s="199"/>
    </row>
    <row r="2038" spans="21:21" ht="18" customHeight="1">
      <c r="U2038" s="199"/>
    </row>
    <row r="2039" spans="21:21" ht="18" customHeight="1">
      <c r="U2039" s="199"/>
    </row>
    <row r="2040" spans="21:21" ht="18" customHeight="1">
      <c r="U2040" s="199"/>
    </row>
    <row r="2041" spans="21:21" ht="18" customHeight="1">
      <c r="U2041" s="199"/>
    </row>
    <row r="2042" spans="21:21" ht="18" customHeight="1">
      <c r="U2042" s="199"/>
    </row>
    <row r="2043" spans="21:21" ht="18" customHeight="1">
      <c r="U2043" s="199"/>
    </row>
    <row r="2044" spans="21:21" ht="18" customHeight="1">
      <c r="U2044" s="199"/>
    </row>
    <row r="2045" spans="21:21" ht="18" customHeight="1">
      <c r="U2045" s="199"/>
    </row>
    <row r="2046" spans="21:21" ht="18" customHeight="1">
      <c r="U2046" s="199"/>
    </row>
    <row r="2047" spans="21:21" ht="18" customHeight="1">
      <c r="U2047" s="199"/>
    </row>
    <row r="2048" spans="21:21" ht="18" customHeight="1">
      <c r="U2048" s="199"/>
    </row>
    <row r="2049" spans="21:21" ht="18" customHeight="1">
      <c r="U2049" s="199"/>
    </row>
    <row r="2050" spans="21:21" ht="18" customHeight="1">
      <c r="U2050" s="199"/>
    </row>
    <row r="2051" spans="21:21" ht="18" customHeight="1">
      <c r="U2051" s="199"/>
    </row>
    <row r="2052" spans="21:21" ht="18" customHeight="1">
      <c r="U2052" s="199"/>
    </row>
    <row r="2053" spans="21:21" ht="18" customHeight="1">
      <c r="U2053" s="199"/>
    </row>
    <row r="2054" spans="21:21" ht="18" customHeight="1">
      <c r="U2054" s="199"/>
    </row>
    <row r="2055" spans="21:21" ht="18" customHeight="1">
      <c r="U2055" s="199"/>
    </row>
    <row r="2056" spans="21:21" ht="18" customHeight="1">
      <c r="U2056" s="199"/>
    </row>
    <row r="2057" spans="21:21" ht="18" customHeight="1">
      <c r="U2057" s="199"/>
    </row>
    <row r="2058" spans="21:21" ht="18" customHeight="1">
      <c r="U2058" s="199"/>
    </row>
    <row r="2059" spans="21:21" ht="18" customHeight="1">
      <c r="U2059" s="199"/>
    </row>
    <row r="2060" spans="21:21" ht="18" customHeight="1">
      <c r="U2060" s="199"/>
    </row>
    <row r="2061" spans="21:21" ht="18" customHeight="1">
      <c r="U2061" s="199"/>
    </row>
    <row r="2062" spans="21:21" ht="18" customHeight="1">
      <c r="U2062" s="199"/>
    </row>
    <row r="2063" spans="21:21" ht="18" customHeight="1">
      <c r="U2063" s="199"/>
    </row>
    <row r="2064" spans="21:21" ht="18" customHeight="1">
      <c r="U2064" s="199"/>
    </row>
    <row r="2065" spans="21:21" ht="18" customHeight="1">
      <c r="U2065" s="199"/>
    </row>
    <row r="2066" spans="21:21" ht="18" customHeight="1">
      <c r="U2066" s="199"/>
    </row>
    <row r="2067" spans="21:21" ht="18" customHeight="1">
      <c r="U2067" s="199"/>
    </row>
    <row r="2068" spans="21:21" ht="18" customHeight="1">
      <c r="U2068" s="199"/>
    </row>
    <row r="2069" spans="21:21" ht="18" customHeight="1">
      <c r="U2069" s="199"/>
    </row>
    <row r="2070" spans="21:21" ht="18" customHeight="1">
      <c r="U2070" s="199"/>
    </row>
    <row r="2071" spans="21:21" ht="18" customHeight="1">
      <c r="U2071" s="199"/>
    </row>
    <row r="2072" spans="21:21" ht="18" customHeight="1">
      <c r="U2072" s="199"/>
    </row>
    <row r="2073" spans="21:21" ht="18" customHeight="1">
      <c r="U2073" s="199"/>
    </row>
    <row r="2074" spans="21:21" ht="18" customHeight="1">
      <c r="U2074" s="199"/>
    </row>
    <row r="2075" spans="21:21" ht="18" customHeight="1">
      <c r="U2075" s="199"/>
    </row>
    <row r="2076" spans="21:21" ht="18" customHeight="1">
      <c r="U2076" s="199"/>
    </row>
    <row r="2077" spans="21:21" ht="18" customHeight="1">
      <c r="U2077" s="199"/>
    </row>
    <row r="2078" spans="21:21" ht="18" customHeight="1">
      <c r="U2078" s="199"/>
    </row>
    <row r="2079" spans="21:21" ht="18" customHeight="1">
      <c r="U2079" s="199"/>
    </row>
    <row r="2080" spans="21:21" ht="18" customHeight="1">
      <c r="U2080" s="199"/>
    </row>
    <row r="2081" spans="21:21" ht="18" customHeight="1">
      <c r="U2081" s="199"/>
    </row>
    <row r="2082" spans="21:21" ht="18" customHeight="1">
      <c r="U2082" s="199"/>
    </row>
    <row r="2083" spans="21:21" ht="18" customHeight="1">
      <c r="U2083" s="199"/>
    </row>
    <row r="2084" spans="21:21" ht="18" customHeight="1">
      <c r="U2084" s="199"/>
    </row>
    <row r="2085" spans="21:21" ht="18" customHeight="1">
      <c r="U2085" s="199"/>
    </row>
    <row r="2086" spans="21:21" ht="18" customHeight="1">
      <c r="U2086" s="199"/>
    </row>
    <row r="2087" spans="21:21" ht="18" customHeight="1">
      <c r="U2087" s="199"/>
    </row>
    <row r="2088" spans="21:21" ht="18" customHeight="1">
      <c r="U2088" s="199"/>
    </row>
    <row r="2089" spans="21:21" ht="18" customHeight="1">
      <c r="U2089" s="199"/>
    </row>
    <row r="2090" spans="21:21" ht="18" customHeight="1">
      <c r="U2090" s="199"/>
    </row>
    <row r="2091" spans="21:21" ht="18" customHeight="1">
      <c r="U2091" s="199"/>
    </row>
    <row r="2092" spans="21:21" ht="18" customHeight="1">
      <c r="U2092" s="199"/>
    </row>
    <row r="2093" spans="21:21" ht="18" customHeight="1">
      <c r="U2093" s="199"/>
    </row>
    <row r="2094" spans="21:21" ht="18" customHeight="1">
      <c r="U2094" s="199"/>
    </row>
    <row r="2095" spans="21:21" ht="18" customHeight="1">
      <c r="U2095" s="199"/>
    </row>
    <row r="2096" spans="21:21" ht="18" customHeight="1">
      <c r="U2096" s="199"/>
    </row>
    <row r="2097" spans="21:21" ht="18" customHeight="1">
      <c r="U2097" s="199"/>
    </row>
    <row r="2098" spans="21:21" ht="18" customHeight="1">
      <c r="U2098" s="199"/>
    </row>
    <row r="2099" spans="21:21" ht="18" customHeight="1">
      <c r="U2099" s="199"/>
    </row>
    <row r="2100" spans="21:21" ht="18" customHeight="1">
      <c r="U2100" s="199"/>
    </row>
    <row r="2101" spans="21:21" ht="18" customHeight="1">
      <c r="U2101" s="199"/>
    </row>
    <row r="2102" spans="21:21" ht="18" customHeight="1">
      <c r="U2102" s="199"/>
    </row>
    <row r="2103" spans="21:21" ht="18" customHeight="1">
      <c r="U2103" s="199"/>
    </row>
    <row r="2104" spans="21:21" ht="18" customHeight="1">
      <c r="U2104" s="199"/>
    </row>
    <row r="2105" spans="21:21" ht="18" customHeight="1">
      <c r="U2105" s="199"/>
    </row>
    <row r="2106" spans="21:21" ht="18" customHeight="1">
      <c r="U2106" s="199"/>
    </row>
    <row r="2107" spans="21:21" ht="18" customHeight="1">
      <c r="U2107" s="199"/>
    </row>
    <row r="2108" spans="21:21" ht="18" customHeight="1">
      <c r="U2108" s="199"/>
    </row>
    <row r="2109" spans="21:21" ht="18" customHeight="1">
      <c r="U2109" s="199"/>
    </row>
    <row r="2110" spans="21:21" ht="18" customHeight="1">
      <c r="U2110" s="199"/>
    </row>
    <row r="2111" spans="21:21" ht="18" customHeight="1">
      <c r="U2111" s="199"/>
    </row>
    <row r="2112" spans="21:21" ht="18" customHeight="1">
      <c r="U2112" s="199"/>
    </row>
    <row r="2113" spans="21:21" ht="18" customHeight="1">
      <c r="U2113" s="199"/>
    </row>
    <row r="2114" spans="21:21" ht="18" customHeight="1">
      <c r="U2114" s="199"/>
    </row>
    <row r="2115" spans="21:21" ht="18" customHeight="1">
      <c r="U2115" s="199"/>
    </row>
    <row r="2116" spans="21:21" ht="18" customHeight="1">
      <c r="U2116" s="199"/>
    </row>
    <row r="2117" spans="21:21" ht="18" customHeight="1">
      <c r="U2117" s="199"/>
    </row>
    <row r="2118" spans="21:21" ht="18" customHeight="1">
      <c r="U2118" s="199"/>
    </row>
    <row r="2119" spans="21:21" ht="18" customHeight="1">
      <c r="U2119" s="199"/>
    </row>
    <row r="2120" spans="21:21" ht="18" customHeight="1">
      <c r="U2120" s="199"/>
    </row>
    <row r="2121" spans="21:21" ht="18" customHeight="1">
      <c r="U2121" s="199"/>
    </row>
    <row r="2122" spans="21:21" ht="18" customHeight="1">
      <c r="U2122" s="199"/>
    </row>
    <row r="2123" spans="21:21" ht="18" customHeight="1">
      <c r="U2123" s="199"/>
    </row>
    <row r="2124" spans="21:21" ht="18" customHeight="1">
      <c r="U2124" s="199"/>
    </row>
    <row r="2125" spans="21:21" ht="18" customHeight="1">
      <c r="U2125" s="199"/>
    </row>
    <row r="2126" spans="21:21" ht="18" customHeight="1">
      <c r="U2126" s="199"/>
    </row>
    <row r="2127" spans="21:21" ht="18" customHeight="1">
      <c r="U2127" s="199"/>
    </row>
    <row r="2128" spans="21:21" ht="18" customHeight="1">
      <c r="U2128" s="199"/>
    </row>
    <row r="2129" spans="21:21" ht="18" customHeight="1">
      <c r="U2129" s="199"/>
    </row>
    <row r="2130" spans="21:21" ht="18" customHeight="1">
      <c r="U2130" s="199"/>
    </row>
    <row r="2131" spans="21:21" ht="18" customHeight="1">
      <c r="U2131" s="199"/>
    </row>
    <row r="2132" spans="21:21" ht="18" customHeight="1">
      <c r="U2132" s="199"/>
    </row>
    <row r="2133" spans="21:21" ht="18" customHeight="1">
      <c r="U2133" s="199"/>
    </row>
    <row r="2134" spans="21:21" ht="18" customHeight="1">
      <c r="U2134" s="199"/>
    </row>
    <row r="2135" spans="21:21" ht="18" customHeight="1">
      <c r="U2135" s="199"/>
    </row>
    <row r="2136" spans="21:21" ht="18" customHeight="1">
      <c r="U2136" s="199"/>
    </row>
    <row r="2137" spans="21:21" ht="18" customHeight="1">
      <c r="U2137" s="199"/>
    </row>
    <row r="2138" spans="21:21" ht="18" customHeight="1">
      <c r="U2138" s="199"/>
    </row>
    <row r="2139" spans="21:21" ht="18" customHeight="1">
      <c r="U2139" s="199"/>
    </row>
    <row r="2140" spans="21:21" ht="18" customHeight="1">
      <c r="U2140" s="199"/>
    </row>
    <row r="2141" spans="21:21" ht="18" customHeight="1">
      <c r="U2141" s="199"/>
    </row>
    <row r="2142" spans="21:21" ht="18" customHeight="1">
      <c r="U2142" s="199"/>
    </row>
    <row r="2143" spans="21:21" ht="18" customHeight="1">
      <c r="U2143" s="199"/>
    </row>
    <row r="2144" spans="21:21" ht="18" customHeight="1">
      <c r="U2144" s="199"/>
    </row>
    <row r="2145" spans="20:21" ht="18" customHeight="1">
      <c r="U2145" s="199"/>
    </row>
    <row r="2146" spans="20:21" ht="18" customHeight="1">
      <c r="T2146" s="199"/>
      <c r="U2146" s="199"/>
    </row>
    <row r="2147" spans="20:21" ht="18" customHeight="1">
      <c r="T2147" s="199"/>
      <c r="U2147" s="199"/>
    </row>
    <row r="2148" spans="20:21" ht="18" customHeight="1">
      <c r="T2148" s="199"/>
      <c r="U2148" s="199"/>
    </row>
    <row r="2149" spans="20:21" ht="18" customHeight="1">
      <c r="T2149" s="199"/>
      <c r="U2149" s="199"/>
    </row>
    <row r="2150" spans="20:21" ht="18" customHeight="1">
      <c r="T2150" s="199"/>
      <c r="U2150" s="199"/>
    </row>
    <row r="2151" spans="20:21" ht="18" customHeight="1">
      <c r="T2151" s="199"/>
      <c r="U2151" s="199"/>
    </row>
    <row r="2152" spans="20:21" ht="18" customHeight="1">
      <c r="T2152" s="199"/>
      <c r="U2152" s="199"/>
    </row>
    <row r="2153" spans="20:21" ht="18" customHeight="1">
      <c r="T2153" s="199"/>
      <c r="U2153" s="199"/>
    </row>
    <row r="2154" spans="20:21" ht="18" customHeight="1">
      <c r="T2154" s="199"/>
      <c r="U2154" s="199"/>
    </row>
    <row r="2155" spans="20:21" ht="18" customHeight="1">
      <c r="U2155" s="199"/>
    </row>
    <row r="2156" spans="20:21" ht="18" customHeight="1">
      <c r="U2156" s="199"/>
    </row>
    <row r="2157" spans="20:21" ht="18" customHeight="1">
      <c r="U2157" s="199"/>
    </row>
    <row r="2158" spans="20:21" ht="18" customHeight="1">
      <c r="U2158" s="199"/>
    </row>
    <row r="2159" spans="20:21" ht="18" customHeight="1">
      <c r="U2159" s="199"/>
    </row>
    <row r="2160" spans="20:21" ht="18" customHeight="1">
      <c r="U2160" s="199"/>
    </row>
    <row r="2161" spans="21:21" ht="18" customHeight="1">
      <c r="U2161" s="199"/>
    </row>
    <row r="2162" spans="21:21" ht="18" customHeight="1">
      <c r="U2162" s="199"/>
    </row>
    <row r="2163" spans="21:21" ht="18" customHeight="1">
      <c r="U2163" s="199"/>
    </row>
    <row r="2164" spans="21:21" ht="18" customHeight="1">
      <c r="U2164" s="199"/>
    </row>
    <row r="2165" spans="21:21" ht="18" customHeight="1">
      <c r="U2165" s="199"/>
    </row>
    <row r="2166" spans="21:21" ht="18" customHeight="1">
      <c r="U2166" s="199"/>
    </row>
    <row r="2167" spans="21:21" ht="18" customHeight="1">
      <c r="U2167" s="199"/>
    </row>
    <row r="2168" spans="21:21" ht="18" customHeight="1">
      <c r="U2168" s="199"/>
    </row>
    <row r="2169" spans="21:21" ht="18" customHeight="1">
      <c r="U2169" s="199"/>
    </row>
    <row r="2170" spans="21:21" ht="18" customHeight="1">
      <c r="U2170" s="199"/>
    </row>
    <row r="2171" spans="21:21" ht="18" customHeight="1">
      <c r="U2171" s="199"/>
    </row>
    <row r="2172" spans="21:21" ht="18" customHeight="1">
      <c r="U2172" s="199"/>
    </row>
    <row r="2173" spans="21:21" ht="18" customHeight="1">
      <c r="U2173" s="199"/>
    </row>
    <row r="2174" spans="21:21" ht="18" customHeight="1">
      <c r="U2174" s="199"/>
    </row>
    <row r="2175" spans="21:21" ht="18" customHeight="1">
      <c r="U2175" s="199"/>
    </row>
    <row r="2176" spans="21:21" ht="18" customHeight="1">
      <c r="U2176" s="199"/>
    </row>
    <row r="2177" spans="20:21" ht="18" customHeight="1">
      <c r="U2177" s="199"/>
    </row>
    <row r="2178" spans="20:21" ht="18" customHeight="1">
      <c r="U2178" s="199"/>
    </row>
    <row r="2179" spans="20:21" ht="18" customHeight="1">
      <c r="U2179" s="199"/>
    </row>
    <row r="2180" spans="20:21" ht="18" customHeight="1">
      <c r="U2180" s="199"/>
    </row>
    <row r="2181" spans="20:21" ht="18" customHeight="1">
      <c r="U2181" s="199"/>
    </row>
    <row r="2182" spans="20:21" ht="18" customHeight="1">
      <c r="U2182" s="199"/>
    </row>
    <row r="2183" spans="20:21" ht="18" customHeight="1">
      <c r="U2183" s="199"/>
    </row>
    <row r="2184" spans="20:21" ht="18" customHeight="1">
      <c r="U2184" s="199"/>
    </row>
    <row r="2185" spans="20:21" ht="18" customHeight="1">
      <c r="U2185" s="199"/>
    </row>
    <row r="2186" spans="20:21" ht="18" customHeight="1">
      <c r="T2186" s="199"/>
      <c r="U2186" s="199"/>
    </row>
    <row r="2187" spans="20:21" ht="18" customHeight="1">
      <c r="T2187" s="199"/>
      <c r="U2187" s="199"/>
    </row>
    <row r="2188" spans="20:21" ht="18" customHeight="1">
      <c r="T2188" s="199"/>
      <c r="U2188" s="199"/>
    </row>
    <row r="2189" spans="20:21" ht="18" customHeight="1">
      <c r="T2189" s="199"/>
      <c r="U2189" s="199"/>
    </row>
    <row r="2190" spans="20:21" ht="18" customHeight="1">
      <c r="T2190" s="199"/>
      <c r="U2190" s="199"/>
    </row>
    <row r="2191" spans="20:21" ht="18" customHeight="1">
      <c r="T2191" s="199"/>
      <c r="U2191" s="199"/>
    </row>
    <row r="2192" spans="20:21" ht="18" customHeight="1">
      <c r="T2192" s="199"/>
      <c r="U2192" s="199"/>
    </row>
    <row r="2193" spans="20:21" ht="18" customHeight="1">
      <c r="T2193" s="199"/>
      <c r="U2193" s="199"/>
    </row>
    <row r="2194" spans="20:21" ht="18" customHeight="1">
      <c r="T2194" s="199"/>
      <c r="U2194" s="199"/>
    </row>
    <row r="2195" spans="20:21" ht="18" customHeight="1">
      <c r="T2195" s="199"/>
      <c r="U2195" s="199"/>
    </row>
    <row r="2196" spans="20:21" ht="18" customHeight="1">
      <c r="T2196" s="199"/>
      <c r="U2196" s="199"/>
    </row>
    <row r="2197" spans="20:21" ht="18" customHeight="1">
      <c r="U2197" s="199"/>
    </row>
    <row r="2198" spans="20:21" ht="18" customHeight="1">
      <c r="U2198" s="199"/>
    </row>
    <row r="2199" spans="20:21" ht="18" customHeight="1">
      <c r="U2199" s="199"/>
    </row>
    <row r="2200" spans="20:21" ht="18" customHeight="1">
      <c r="U2200" s="199"/>
    </row>
    <row r="2201" spans="20:21" ht="18" customHeight="1">
      <c r="U2201" s="199"/>
    </row>
    <row r="2202" spans="20:21" ht="18" customHeight="1">
      <c r="U2202" s="199"/>
    </row>
    <row r="2203" spans="20:21" ht="18" customHeight="1">
      <c r="U2203" s="199"/>
    </row>
    <row r="2204" spans="20:21" ht="18" customHeight="1">
      <c r="U2204" s="199"/>
    </row>
    <row r="2205" spans="20:21" ht="18" customHeight="1">
      <c r="U2205" s="199"/>
    </row>
    <row r="2206" spans="20:21" ht="18" customHeight="1">
      <c r="U2206" s="199"/>
    </row>
    <row r="2207" spans="20:21" ht="18" customHeight="1">
      <c r="T2207" s="199"/>
      <c r="U2207" s="199"/>
    </row>
    <row r="2208" spans="20:21" ht="18" customHeight="1">
      <c r="T2208" s="199"/>
      <c r="U2208" s="199"/>
    </row>
    <row r="2209" spans="20:21" ht="18" customHeight="1">
      <c r="T2209" s="199"/>
      <c r="U2209" s="199"/>
    </row>
    <row r="2210" spans="20:21" ht="18" customHeight="1">
      <c r="T2210" s="199"/>
      <c r="U2210" s="199"/>
    </row>
    <row r="2211" spans="20:21" ht="18" customHeight="1">
      <c r="T2211" s="199"/>
      <c r="U2211" s="199"/>
    </row>
    <row r="2212" spans="20:21" ht="18" customHeight="1">
      <c r="T2212" s="199"/>
      <c r="U2212" s="199"/>
    </row>
    <row r="2213" spans="20:21" ht="18" customHeight="1">
      <c r="T2213" s="199"/>
      <c r="U2213" s="199"/>
    </row>
    <row r="2214" spans="20:21" ht="18" customHeight="1">
      <c r="T2214" s="199"/>
      <c r="U2214" s="199"/>
    </row>
    <row r="2215" spans="20:21" ht="18" customHeight="1">
      <c r="T2215" s="199"/>
      <c r="U2215" s="199"/>
    </row>
    <row r="2216" spans="20:21" ht="18" customHeight="1">
      <c r="T2216" s="199"/>
      <c r="U2216" s="199"/>
    </row>
    <row r="2217" spans="20:21" ht="18" customHeight="1">
      <c r="T2217" s="199"/>
      <c r="U2217" s="199"/>
    </row>
    <row r="2218" spans="20:21" ht="18" customHeight="1">
      <c r="T2218" s="199"/>
      <c r="U2218" s="199"/>
    </row>
    <row r="2219" spans="20:21" ht="18" customHeight="1">
      <c r="T2219" s="199"/>
      <c r="U2219" s="199"/>
    </row>
    <row r="2220" spans="20:21" ht="18" customHeight="1">
      <c r="T2220" s="199"/>
      <c r="U2220" s="199"/>
    </row>
    <row r="2221" spans="20:21" ht="18" customHeight="1">
      <c r="T2221" s="199"/>
      <c r="U2221" s="199"/>
    </row>
    <row r="2222" spans="20:21" ht="18" customHeight="1">
      <c r="T2222" s="199"/>
      <c r="U2222" s="199"/>
    </row>
    <row r="2223" spans="20:21" ht="18" customHeight="1">
      <c r="T2223" s="199"/>
      <c r="U2223" s="199"/>
    </row>
    <row r="2224" spans="20:21" ht="18" customHeight="1">
      <c r="T2224" s="199"/>
      <c r="U2224" s="199"/>
    </row>
    <row r="2225" spans="20:21" ht="18" customHeight="1">
      <c r="T2225" s="199"/>
      <c r="U2225" s="199"/>
    </row>
    <row r="2226" spans="20:21" ht="18" customHeight="1">
      <c r="T2226" s="199"/>
      <c r="U2226" s="199"/>
    </row>
    <row r="2227" spans="20:21" ht="18" customHeight="1">
      <c r="T2227" s="199"/>
      <c r="U2227" s="199"/>
    </row>
    <row r="2228" spans="20:21" ht="18" customHeight="1">
      <c r="T2228" s="199"/>
      <c r="U2228" s="199"/>
    </row>
    <row r="2229" spans="20:21" ht="18" customHeight="1">
      <c r="U2229" s="199"/>
    </row>
    <row r="2230" spans="20:21" ht="18" customHeight="1">
      <c r="U2230" s="199"/>
    </row>
    <row r="2231" spans="20:21" ht="18" customHeight="1">
      <c r="U2231" s="199"/>
    </row>
    <row r="2232" spans="20:21" ht="18" customHeight="1">
      <c r="T2232" s="199"/>
      <c r="U2232" s="199"/>
    </row>
    <row r="2233" spans="20:21" ht="18" customHeight="1">
      <c r="T2233" s="199"/>
      <c r="U2233" s="199"/>
    </row>
    <row r="2234" spans="20:21" ht="18" customHeight="1">
      <c r="T2234" s="199"/>
      <c r="U2234" s="199"/>
    </row>
    <row r="2235" spans="20:21" ht="18" customHeight="1">
      <c r="T2235" s="199"/>
      <c r="U2235" s="199"/>
    </row>
    <row r="2236" spans="20:21" ht="18" customHeight="1">
      <c r="T2236" s="199"/>
      <c r="U2236" s="199"/>
    </row>
    <row r="2237" spans="20:21" ht="18" customHeight="1">
      <c r="T2237" s="199"/>
      <c r="U2237" s="199"/>
    </row>
    <row r="2238" spans="20:21" ht="18" customHeight="1">
      <c r="T2238" s="199"/>
      <c r="U2238" s="199"/>
    </row>
    <row r="2239" spans="20:21" ht="18" customHeight="1">
      <c r="T2239" s="199"/>
      <c r="U2239" s="199"/>
    </row>
    <row r="2240" spans="20:21" ht="18" customHeight="1">
      <c r="U2240" s="199"/>
    </row>
    <row r="2241" spans="20:21" ht="18" customHeight="1">
      <c r="U2241" s="199"/>
    </row>
    <row r="2242" spans="20:21" ht="18" customHeight="1">
      <c r="U2242" s="199"/>
    </row>
    <row r="2243" spans="20:21" ht="18" customHeight="1">
      <c r="U2243" s="199"/>
    </row>
    <row r="2244" spans="20:21" ht="18" customHeight="1">
      <c r="U2244" s="199"/>
    </row>
    <row r="2245" spans="20:21" ht="18" customHeight="1">
      <c r="U2245" s="199"/>
    </row>
    <row r="2246" spans="20:21" ht="18" customHeight="1">
      <c r="U2246" s="199"/>
    </row>
    <row r="2247" spans="20:21" ht="18" customHeight="1">
      <c r="U2247" s="199"/>
    </row>
    <row r="2248" spans="20:21" ht="18" customHeight="1">
      <c r="T2248" s="199"/>
      <c r="U2248" s="199"/>
    </row>
    <row r="2249" spans="20:21" ht="18" customHeight="1">
      <c r="T2249" s="199"/>
      <c r="U2249" s="199"/>
    </row>
    <row r="2250" spans="20:21" ht="18" customHeight="1">
      <c r="U2250" s="199"/>
    </row>
    <row r="2251" spans="20:21" ht="18" customHeight="1">
      <c r="U2251" s="199"/>
    </row>
    <row r="2252" spans="20:21" ht="18" customHeight="1">
      <c r="T2252" s="199"/>
      <c r="U2252" s="199"/>
    </row>
    <row r="2253" spans="20:21" ht="18" customHeight="1">
      <c r="T2253" s="199"/>
      <c r="U2253" s="199"/>
    </row>
    <row r="2254" spans="20:21" ht="18" customHeight="1">
      <c r="T2254" s="199"/>
      <c r="U2254" s="199"/>
    </row>
    <row r="2255" spans="20:21" ht="18" customHeight="1">
      <c r="U2255" s="199"/>
    </row>
    <row r="2256" spans="20:21" ht="18" customHeight="1">
      <c r="U2256" s="199"/>
    </row>
    <row r="2257" spans="21:21" ht="18" customHeight="1">
      <c r="U2257" s="199"/>
    </row>
    <row r="2258" spans="21:21" ht="18" customHeight="1">
      <c r="U2258" s="199"/>
    </row>
    <row r="2259" spans="21:21" ht="18" customHeight="1">
      <c r="U2259" s="199"/>
    </row>
    <row r="2260" spans="21:21" ht="18" customHeight="1">
      <c r="U2260" s="199"/>
    </row>
    <row r="2261" spans="21:21" ht="18" customHeight="1">
      <c r="U2261" s="199"/>
    </row>
    <row r="2262" spans="21:21" ht="18" customHeight="1">
      <c r="U2262" s="199"/>
    </row>
    <row r="2263" spans="21:21" ht="18" customHeight="1">
      <c r="U2263" s="199"/>
    </row>
    <row r="2264" spans="21:21" ht="18" customHeight="1">
      <c r="U2264" s="199"/>
    </row>
    <row r="2265" spans="21:21" ht="18" customHeight="1">
      <c r="U2265" s="199"/>
    </row>
    <row r="2266" spans="21:21" ht="18" customHeight="1">
      <c r="U2266" s="199"/>
    </row>
    <row r="2267" spans="21:21" ht="18" customHeight="1">
      <c r="U2267" s="199"/>
    </row>
    <row r="2268" spans="21:21" ht="18" customHeight="1">
      <c r="U2268" s="199"/>
    </row>
    <row r="2269" spans="21:21" ht="18" customHeight="1">
      <c r="U2269" s="199"/>
    </row>
    <row r="2270" spans="21:21" ht="18" customHeight="1">
      <c r="U2270" s="199"/>
    </row>
    <row r="2271" spans="21:21" ht="18" customHeight="1">
      <c r="U2271" s="199"/>
    </row>
    <row r="2272" spans="21:21" ht="18" customHeight="1">
      <c r="U2272" s="199"/>
    </row>
    <row r="2273" spans="21:21" ht="18" customHeight="1">
      <c r="U2273" s="199"/>
    </row>
    <row r="2274" spans="21:21" ht="18" customHeight="1">
      <c r="U2274" s="199"/>
    </row>
    <row r="2275" spans="21:21" ht="18" customHeight="1">
      <c r="U2275" s="199"/>
    </row>
    <row r="2276" spans="21:21" ht="18" customHeight="1">
      <c r="U2276" s="199"/>
    </row>
    <row r="2277" spans="21:21" ht="18" customHeight="1">
      <c r="U2277" s="199"/>
    </row>
    <row r="2278" spans="21:21" ht="18" customHeight="1">
      <c r="U2278" s="199"/>
    </row>
    <row r="2279" spans="21:21" ht="18" customHeight="1">
      <c r="U2279" s="199"/>
    </row>
    <row r="2280" spans="21:21" ht="18" customHeight="1">
      <c r="U2280" s="199"/>
    </row>
    <row r="2281" spans="21:21" ht="18" customHeight="1">
      <c r="U2281" s="199"/>
    </row>
    <row r="2282" spans="21:21" ht="18" customHeight="1">
      <c r="U2282" s="199"/>
    </row>
    <row r="2283" spans="21:21" ht="18" customHeight="1">
      <c r="U2283" s="199"/>
    </row>
    <row r="2284" spans="21:21" ht="18" customHeight="1">
      <c r="U2284" s="199"/>
    </row>
    <row r="2285" spans="21:21" ht="18" customHeight="1">
      <c r="U2285" s="199"/>
    </row>
    <row r="2286" spans="21:21" ht="18" customHeight="1">
      <c r="U2286" s="199"/>
    </row>
    <row r="2287" spans="21:21" ht="18" customHeight="1">
      <c r="U2287" s="199"/>
    </row>
    <row r="2288" spans="21:21" ht="18" customHeight="1">
      <c r="U2288" s="199"/>
    </row>
    <row r="2289" spans="21:21" ht="18" customHeight="1">
      <c r="U2289" s="199"/>
    </row>
    <row r="2290" spans="21:21" ht="18" customHeight="1">
      <c r="U2290" s="199"/>
    </row>
  </sheetData>
  <protectedRanges>
    <protectedRange sqref="I1148 I1155" name="範圍3_1_1_1_1_1_1_1_1"/>
  </protectedRanges>
  <autoFilter ref="A3:K2021" xr:uid="{00000000-0009-0000-0000-000001000000}"/>
  <sortState xmlns:xlrd2="http://schemas.microsoft.com/office/spreadsheetml/2017/richdata2" ref="G1915:K1966">
    <sortCondition ref="G1915:G1966"/>
  </sortState>
  <mergeCells count="1">
    <mergeCell ref="A1:K1"/>
  </mergeCells>
  <phoneticPr fontId="2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50"/>
  <sheetViews>
    <sheetView zoomScaleNormal="100" workbookViewId="0">
      <selection activeCell="R21" sqref="R21"/>
    </sheetView>
  </sheetViews>
  <sheetFormatPr defaultColWidth="9" defaultRowHeight="16.5"/>
  <cols>
    <col min="1" max="1" width="5.25" style="299" customWidth="1"/>
    <col min="2" max="16" width="9" style="295"/>
    <col min="17" max="17" width="5.75" style="295" customWidth="1"/>
    <col min="18" max="16384" width="9" style="295"/>
  </cols>
  <sheetData>
    <row r="1" spans="1:2" s="292" customFormat="1" ht="19.5">
      <c r="A1" s="291" t="s">
        <v>3135</v>
      </c>
    </row>
    <row r="2" spans="1:2" s="292" customFormat="1" ht="19.5">
      <c r="A2" s="293"/>
      <c r="B2" s="291"/>
    </row>
    <row r="3" spans="1:2" ht="19.5">
      <c r="A3" s="294" t="s">
        <v>2930</v>
      </c>
    </row>
    <row r="4" spans="1:2" ht="18.600000000000001" customHeight="1">
      <c r="A4" s="296" t="s">
        <v>2931</v>
      </c>
    </row>
    <row r="5" spans="1:2" ht="18.600000000000001" customHeight="1">
      <c r="A5" s="285" t="s">
        <v>2932</v>
      </c>
    </row>
    <row r="6" spans="1:2" ht="18.600000000000001" customHeight="1">
      <c r="A6" s="296" t="s">
        <v>2933</v>
      </c>
    </row>
    <row r="7" spans="1:2" ht="18.600000000000001" customHeight="1">
      <c r="A7" s="202" t="s">
        <v>2934</v>
      </c>
    </row>
    <row r="8" spans="1:2" ht="18.600000000000001" customHeight="1">
      <c r="A8" s="296" t="s">
        <v>2935</v>
      </c>
    </row>
    <row r="9" spans="1:2" ht="18.600000000000001" customHeight="1">
      <c r="A9" s="296" t="s">
        <v>2936</v>
      </c>
    </row>
    <row r="10" spans="1:2">
      <c r="A10" s="295"/>
    </row>
    <row r="11" spans="1:2">
      <c r="A11" s="297" t="s">
        <v>2937</v>
      </c>
    </row>
    <row r="12" spans="1:2">
      <c r="A12" s="298"/>
    </row>
    <row r="13" spans="1:2">
      <c r="A13" s="298"/>
    </row>
    <row r="14" spans="1:2">
      <c r="A14" s="298"/>
    </row>
    <row r="15" spans="1:2">
      <c r="A15" s="298"/>
    </row>
    <row r="16" spans="1:2">
      <c r="A16" s="298"/>
    </row>
    <row r="17" spans="1:18">
      <c r="A17" s="298"/>
    </row>
    <row r="18" spans="1:18">
      <c r="A18" s="298"/>
    </row>
    <row r="19" spans="1:18">
      <c r="A19" s="298"/>
    </row>
    <row r="20" spans="1:18">
      <c r="A20" s="298"/>
    </row>
    <row r="21" spans="1:18">
      <c r="A21" s="298"/>
    </row>
    <row r="22" spans="1:18">
      <c r="A22" s="298"/>
      <c r="R22" s="296"/>
    </row>
    <row r="23" spans="1:18">
      <c r="A23" s="298"/>
    </row>
    <row r="24" spans="1:18">
      <c r="A24" s="298"/>
    </row>
    <row r="25" spans="1:18">
      <c r="A25" s="298"/>
    </row>
    <row r="26" spans="1:18">
      <c r="A26" s="298"/>
    </row>
    <row r="27" spans="1:18">
      <c r="A27" s="298"/>
    </row>
    <row r="28" spans="1:18">
      <c r="A28" s="298"/>
    </row>
    <row r="29" spans="1:18">
      <c r="A29" s="298"/>
    </row>
    <row r="30" spans="1:18">
      <c r="A30" s="298"/>
    </row>
    <row r="31" spans="1:18">
      <c r="A31" s="298"/>
    </row>
    <row r="32" spans="1:18">
      <c r="A32" s="298"/>
    </row>
    <row r="33" spans="1:2">
      <c r="A33" s="298"/>
    </row>
    <row r="34" spans="1:2">
      <c r="A34" s="298"/>
    </row>
    <row r="35" spans="1:2">
      <c r="A35" s="298"/>
    </row>
    <row r="40" spans="1:2" ht="19.5">
      <c r="A40" s="291" t="s">
        <v>2938</v>
      </c>
    </row>
    <row r="41" spans="1:2">
      <c r="A41" s="296" t="s">
        <v>2939</v>
      </c>
    </row>
    <row r="42" spans="1:2">
      <c r="A42" s="296" t="s">
        <v>2940</v>
      </c>
    </row>
    <row r="43" spans="1:2">
      <c r="A43" s="296"/>
    </row>
    <row r="44" spans="1:2">
      <c r="A44" s="309" t="s">
        <v>2952</v>
      </c>
      <c r="B44" s="202"/>
    </row>
    <row r="45" spans="1:2">
      <c r="A45" s="202"/>
      <c r="B45" s="202" t="s">
        <v>2953</v>
      </c>
    </row>
    <row r="46" spans="1:2">
      <c r="A46" s="202"/>
      <c r="B46" s="202" t="s">
        <v>2954</v>
      </c>
    </row>
    <row r="47" spans="1:2">
      <c r="A47" s="202"/>
      <c r="B47" s="202" t="s">
        <v>2955</v>
      </c>
    </row>
    <row r="48" spans="1:2">
      <c r="A48" s="202"/>
      <c r="B48" s="202" t="s">
        <v>2956</v>
      </c>
    </row>
    <row r="49" spans="1:2">
      <c r="A49" s="297"/>
      <c r="B49" s="300"/>
    </row>
    <row r="50" spans="1:2">
      <c r="A50" s="297"/>
      <c r="B50" s="300"/>
    </row>
  </sheetData>
  <phoneticPr fontId="21" type="noConversion"/>
  <printOptions horizontalCentered="1"/>
  <pageMargins left="0" right="0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Q2000"/>
  <sheetViews>
    <sheetView zoomScaleNormal="100" workbookViewId="0">
      <selection activeCell="C12" sqref="C12"/>
    </sheetView>
  </sheetViews>
  <sheetFormatPr defaultColWidth="9" defaultRowHeight="20.100000000000001" customHeight="1"/>
  <cols>
    <col min="1" max="1" width="11.375" style="1" customWidth="1"/>
    <col min="2" max="2" width="11.625" style="68" customWidth="1"/>
    <col min="3" max="3" width="12.75" style="79" customWidth="1"/>
    <col min="4" max="4" width="21.75" style="84" customWidth="1"/>
    <col min="5" max="5" width="14.625" style="98" customWidth="1"/>
    <col min="6" max="6" width="17.375" style="79" customWidth="1"/>
    <col min="7" max="7" width="14.625" style="80" customWidth="1"/>
    <col min="8" max="8" width="14.625" style="73" hidden="1" customWidth="1"/>
    <col min="9" max="9" width="14.625" style="74" hidden="1" customWidth="1"/>
    <col min="10" max="10" width="14.625" style="69" customWidth="1"/>
    <col min="11" max="11" width="7" style="11" customWidth="1"/>
    <col min="12" max="12" width="14.625" style="1" customWidth="1"/>
    <col min="13" max="13" width="11.625" style="78" bestFit="1" customWidth="1"/>
    <col min="14" max="14" width="14.625" style="69" customWidth="1"/>
    <col min="15" max="15" width="14.625" style="69" bestFit="1" customWidth="1"/>
    <col min="16" max="16" width="10.25" style="69" customWidth="1"/>
    <col min="17" max="17" width="9" style="21" hidden="1" customWidth="1"/>
    <col min="18" max="16384" width="9" style="1"/>
  </cols>
  <sheetData>
    <row r="1" spans="1:17" s="37" customFormat="1" ht="26.25" customHeight="1" thickBot="1">
      <c r="B1" s="243" t="s">
        <v>2894</v>
      </c>
      <c r="C1" s="252"/>
      <c r="D1" s="255"/>
      <c r="E1" s="256"/>
      <c r="F1" s="252"/>
      <c r="G1" s="257"/>
      <c r="H1" s="231"/>
      <c r="I1" s="232"/>
      <c r="J1" s="233"/>
      <c r="K1" s="234"/>
      <c r="L1" s="234"/>
      <c r="M1" s="235"/>
      <c r="N1" s="235"/>
      <c r="O1" s="235"/>
      <c r="Q1" s="174"/>
    </row>
    <row r="2" spans="1:17" s="37" customFormat="1" ht="24.75" customHeight="1" thickBot="1">
      <c r="B2" s="252" t="s">
        <v>2941</v>
      </c>
      <c r="C2" s="331" t="s">
        <v>2942</v>
      </c>
      <c r="D2" s="332"/>
      <c r="E2" s="301"/>
      <c r="F2" s="258" t="s">
        <v>2943</v>
      </c>
      <c r="G2" s="301"/>
      <c r="H2" s="231"/>
      <c r="I2" s="232"/>
      <c r="J2" s="233"/>
      <c r="K2" s="234"/>
      <c r="L2" s="234"/>
      <c r="M2" s="235"/>
      <c r="N2" s="235"/>
      <c r="O2" s="235"/>
      <c r="Q2" s="174"/>
    </row>
    <row r="3" spans="1:17" s="244" customFormat="1" ht="7.5" customHeight="1">
      <c r="B3" s="252"/>
      <c r="C3" s="250"/>
      <c r="D3" s="250"/>
      <c r="E3" s="250"/>
      <c r="F3" s="249"/>
      <c r="G3" s="253"/>
      <c r="H3" s="249"/>
      <c r="I3" s="248"/>
      <c r="J3" s="247"/>
      <c r="K3" s="246"/>
      <c r="L3" s="246"/>
      <c r="M3" s="245"/>
    </row>
    <row r="4" spans="1:17" s="244" customFormat="1" ht="20.25" customHeight="1" thickBot="1">
      <c r="B4" s="252" t="s">
        <v>659</v>
      </c>
      <c r="C4" s="329" t="s">
        <v>2898</v>
      </c>
      <c r="D4" s="254" t="s">
        <v>2897</v>
      </c>
      <c r="E4" s="254" t="s">
        <v>2896</v>
      </c>
      <c r="F4" s="249"/>
      <c r="G4" s="253"/>
      <c r="H4" s="249"/>
      <c r="I4" s="248"/>
      <c r="J4" s="247"/>
      <c r="K4" s="246"/>
      <c r="L4" s="246"/>
      <c r="M4" s="245"/>
    </row>
    <row r="5" spans="1:17" s="244" customFormat="1" ht="20.25" thickBot="1">
      <c r="B5" s="252"/>
      <c r="C5" s="330"/>
      <c r="D5" s="251"/>
      <c r="E5" s="251"/>
      <c r="F5" s="277" t="str">
        <f>IF(SUM(LEN(D5)+LEN(E5))&lt;1,"請勾選結算方式",IF(SUM(LEN(D5)+LEN(E5))&gt;1,"請擇一勾選",""))</f>
        <v>請勾選結算方式</v>
      </c>
      <c r="G5" s="250"/>
      <c r="H5" s="249"/>
      <c r="I5" s="248"/>
      <c r="J5" s="247"/>
      <c r="K5" s="246"/>
      <c r="L5" s="246"/>
      <c r="M5" s="245"/>
    </row>
    <row r="6" spans="1:17" s="37" customFormat="1" ht="9" customHeight="1">
      <c r="B6" s="252"/>
      <c r="C6" s="35"/>
      <c r="D6" s="82"/>
      <c r="E6" s="36"/>
      <c r="F6" s="15"/>
      <c r="G6" s="59"/>
      <c r="H6" s="231"/>
      <c r="I6" s="232"/>
      <c r="J6" s="233"/>
      <c r="K6" s="234"/>
      <c r="L6" s="234"/>
      <c r="M6" s="235"/>
      <c r="N6" s="235"/>
      <c r="O6" s="235"/>
      <c r="Q6" s="174"/>
    </row>
    <row r="7" spans="1:17" s="10" customFormat="1" ht="20.25" customHeight="1">
      <c r="A7" s="37"/>
      <c r="B7" s="252" t="s">
        <v>2895</v>
      </c>
      <c r="C7" s="35"/>
      <c r="D7" s="82"/>
      <c r="E7" s="36"/>
      <c r="F7" s="15"/>
      <c r="G7" s="59"/>
      <c r="H7" s="236"/>
      <c r="I7" s="237"/>
      <c r="J7" s="237"/>
      <c r="K7" s="237"/>
      <c r="L7" s="237"/>
      <c r="M7" s="237"/>
      <c r="N7" s="237"/>
      <c r="O7" s="237"/>
      <c r="Q7" s="201" t="s">
        <v>995</v>
      </c>
    </row>
    <row r="8" spans="1:17" s="10" customFormat="1" ht="7.5" customHeight="1">
      <c r="A8" s="37"/>
      <c r="B8" s="252"/>
      <c r="C8" s="35"/>
      <c r="D8" s="82"/>
      <c r="E8" s="36"/>
      <c r="F8" s="15"/>
      <c r="G8" s="59"/>
      <c r="H8" s="236"/>
      <c r="I8" s="237"/>
      <c r="J8" s="237"/>
      <c r="K8" s="237"/>
      <c r="L8" s="237"/>
      <c r="M8" s="237"/>
      <c r="N8" s="237"/>
      <c r="O8" s="237"/>
      <c r="Q8" s="201"/>
    </row>
    <row r="9" spans="1:17" s="10" customFormat="1" ht="20.25" customHeight="1">
      <c r="A9" s="37"/>
      <c r="B9" s="306" t="s">
        <v>2949</v>
      </c>
      <c r="C9" s="35"/>
      <c r="D9" s="82"/>
      <c r="E9" s="306" t="s">
        <v>2949</v>
      </c>
      <c r="F9" s="15"/>
      <c r="G9" s="59"/>
      <c r="H9" s="236"/>
      <c r="I9" s="237"/>
      <c r="J9" s="306" t="s">
        <v>2949</v>
      </c>
      <c r="K9" s="237"/>
      <c r="L9" s="237"/>
      <c r="M9" s="306" t="s">
        <v>2949</v>
      </c>
      <c r="N9" s="237"/>
      <c r="O9" s="237"/>
      <c r="Q9" s="201"/>
    </row>
    <row r="10" spans="1:17" s="21" customFormat="1" ht="20.100000000000001" customHeight="1">
      <c r="A10" s="39" t="s">
        <v>938</v>
      </c>
      <c r="B10" s="17" t="s">
        <v>70</v>
      </c>
      <c r="C10" s="18" t="s">
        <v>84</v>
      </c>
      <c r="D10" s="83" t="s">
        <v>71</v>
      </c>
      <c r="E10" s="41" t="s">
        <v>2893</v>
      </c>
      <c r="F10" s="18" t="s">
        <v>72</v>
      </c>
      <c r="G10" s="19" t="s">
        <v>73</v>
      </c>
      <c r="H10" s="16" t="s">
        <v>74</v>
      </c>
      <c r="I10" s="20" t="s">
        <v>75</v>
      </c>
      <c r="J10" s="41" t="s">
        <v>602</v>
      </c>
      <c r="K10" s="286" t="s">
        <v>2912</v>
      </c>
      <c r="L10" s="18" t="s">
        <v>76</v>
      </c>
      <c r="M10" s="20" t="s">
        <v>77</v>
      </c>
      <c r="N10" s="18" t="s">
        <v>78</v>
      </c>
      <c r="O10" s="18" t="s">
        <v>79</v>
      </c>
      <c r="P10" s="18" t="s">
        <v>85</v>
      </c>
      <c r="Q10" s="41" t="s">
        <v>947</v>
      </c>
    </row>
    <row r="11" spans="1:17" ht="20.100000000000001" customHeight="1">
      <c r="A11" s="290" t="str">
        <f>IF(B11="","",VLOOKUP(B11,資料表!$A$3:$E$298,5,0))</f>
        <v/>
      </c>
      <c r="B11" s="67"/>
      <c r="C11" s="259" t="str">
        <f>IF($B11="","",VLOOKUP($B11,資料表!$A:$C,2,FALSE))</f>
        <v/>
      </c>
      <c r="D11" s="259" t="str">
        <f>IF($B11="","",VLOOKUP($B11,資料表!$A:$C,3,FALSE))</f>
        <v/>
      </c>
      <c r="E11" s="260"/>
      <c r="F11" s="261" t="str">
        <f>IF($E11="","",VLOOKUP($E11,資料表!$G:$I,2,FALSE))</f>
        <v/>
      </c>
      <c r="G11" s="262" t="str">
        <f>IF($E11="","",VLOOKUP($E11,資料表!$G:$I,3,FALSE))</f>
        <v/>
      </c>
      <c r="H11" s="71"/>
      <c r="I11" s="284"/>
      <c r="J11" s="70"/>
      <c r="K11" s="278">
        <f t="shared" ref="K11:K74" si="0">IF(OR($M11=1,$M11=""),ROUND($J11*0.05,0),0)</f>
        <v>0</v>
      </c>
      <c r="L11" s="278">
        <f t="shared" ref="L11:L74" si="1">SUM(J11:K11)</f>
        <v>0</v>
      </c>
      <c r="M11" s="75"/>
      <c r="N11" s="76"/>
      <c r="O11" s="76"/>
      <c r="P11" s="77"/>
      <c r="Q11" s="18" t="str">
        <f>IF(B11="","",VLOOKUP(B11,資料表!$A$3:$D$198,4,0))</f>
        <v/>
      </c>
    </row>
    <row r="12" spans="1:17" ht="20.100000000000001" customHeight="1">
      <c r="A12" s="290" t="str">
        <f>IF(B12="","",VLOOKUP(B12,資料表!$A$3:$E$298,5,0))</f>
        <v/>
      </c>
      <c r="B12" s="67"/>
      <c r="C12" s="259" t="str">
        <f>IF($B12="","",VLOOKUP($B12,資料表!$A:$C,2,FALSE))</f>
        <v/>
      </c>
      <c r="D12" s="259" t="str">
        <f>IF($B12="","",VLOOKUP($B12,資料表!$A:$C,3,FALSE))</f>
        <v/>
      </c>
      <c r="E12" s="260"/>
      <c r="F12" s="261" t="str">
        <f>IF($E12="","",VLOOKUP($E12,資料表!$G:$I,2,FALSE))</f>
        <v/>
      </c>
      <c r="G12" s="262" t="str">
        <f>IF($E12="","",VLOOKUP($E12,資料表!$G:$I,3,FALSE))</f>
        <v/>
      </c>
      <c r="H12" s="71"/>
      <c r="I12" s="284"/>
      <c r="J12" s="70"/>
      <c r="K12" s="278">
        <f t="shared" si="0"/>
        <v>0</v>
      </c>
      <c r="L12" s="278">
        <f t="shared" si="1"/>
        <v>0</v>
      </c>
      <c r="M12" s="75"/>
      <c r="N12" s="76"/>
      <c r="O12" s="76"/>
      <c r="P12" s="77"/>
      <c r="Q12" s="18" t="str">
        <f>IF(B12="","",VLOOKUP(B12,資料表!$A$3:$D$198,4,0))</f>
        <v/>
      </c>
    </row>
    <row r="13" spans="1:17" ht="20.100000000000001" customHeight="1">
      <c r="A13" s="290" t="str">
        <f>IF(B13="","",VLOOKUP(B13,資料表!$A$3:$E$298,5,0))</f>
        <v/>
      </c>
      <c r="B13" s="67"/>
      <c r="C13" s="259" t="str">
        <f>IF($B13="","",VLOOKUP($B13,資料表!$A:$C,2,FALSE))</f>
        <v/>
      </c>
      <c r="D13" s="259" t="str">
        <f>IF($B13="","",VLOOKUP($B13,資料表!$A:$C,3,FALSE))</f>
        <v/>
      </c>
      <c r="E13" s="260"/>
      <c r="F13" s="261" t="str">
        <f>IF($E13="","",VLOOKUP($E13,資料表!$G:$I,2,FALSE))</f>
        <v/>
      </c>
      <c r="G13" s="262" t="str">
        <f>IF($E13="","",VLOOKUP($E13,資料表!$G:$I,3,FALSE))</f>
        <v/>
      </c>
      <c r="H13" s="71"/>
      <c r="I13" s="284"/>
      <c r="J13" s="70"/>
      <c r="K13" s="278">
        <f t="shared" si="0"/>
        <v>0</v>
      </c>
      <c r="L13" s="278">
        <f t="shared" si="1"/>
        <v>0</v>
      </c>
      <c r="M13" s="75"/>
      <c r="N13" s="76"/>
      <c r="O13" s="76"/>
      <c r="P13" s="77"/>
      <c r="Q13" s="18" t="str">
        <f>IF(B13="","",VLOOKUP(B13,資料表!$A$3:$D$198,4,0))</f>
        <v/>
      </c>
    </row>
    <row r="14" spans="1:17" ht="20.100000000000001" customHeight="1">
      <c r="A14" s="290" t="str">
        <f>IF(B14="","",VLOOKUP(B14,資料表!$A$3:$E$298,5,0))</f>
        <v/>
      </c>
      <c r="B14" s="67"/>
      <c r="C14" s="259" t="str">
        <f>IF($B14="","",VLOOKUP($B14,資料表!$A:$C,2,FALSE))</f>
        <v/>
      </c>
      <c r="D14" s="259" t="str">
        <f>IF($B14="","",VLOOKUP($B14,資料表!$A:$C,3,FALSE))</f>
        <v/>
      </c>
      <c r="E14" s="263"/>
      <c r="F14" s="261" t="str">
        <f>IF($E14="","",VLOOKUP($E14,資料表!$G:$I,2,FALSE))</f>
        <v/>
      </c>
      <c r="G14" s="262" t="str">
        <f>IF($E14="","",VLOOKUP($E14,資料表!$G:$I,3,FALSE))</f>
        <v/>
      </c>
      <c r="H14" s="71"/>
      <c r="I14" s="72"/>
      <c r="J14" s="70"/>
      <c r="K14" s="278">
        <f t="shared" si="0"/>
        <v>0</v>
      </c>
      <c r="L14" s="278">
        <f t="shared" si="1"/>
        <v>0</v>
      </c>
      <c r="M14" s="75"/>
      <c r="N14" s="76"/>
      <c r="O14" s="76"/>
      <c r="P14" s="77"/>
      <c r="Q14" s="18" t="str">
        <f>IF(B14="","",VLOOKUP(B14,資料表!$A$3:$D$198,4,0))</f>
        <v/>
      </c>
    </row>
    <row r="15" spans="1:17" ht="20.100000000000001" customHeight="1">
      <c r="A15" s="290" t="str">
        <f>IF(B15="","",VLOOKUP(B15,資料表!$A$3:$E$298,5,0))</f>
        <v/>
      </c>
      <c r="B15" s="67"/>
      <c r="C15" s="259" t="str">
        <f>IF($B15="","",VLOOKUP($B15,資料表!$A:$C,2,FALSE))</f>
        <v/>
      </c>
      <c r="D15" s="259" t="str">
        <f>IF($B15="","",VLOOKUP($B15,資料表!$A:$C,3,FALSE))</f>
        <v/>
      </c>
      <c r="E15" s="263"/>
      <c r="F15" s="261" t="str">
        <f>IF($E15="","",VLOOKUP($E15,資料表!$G:$I,2,FALSE))</f>
        <v/>
      </c>
      <c r="G15" s="262" t="str">
        <f>IF($E15="","",VLOOKUP($E15,資料表!$G:$I,3,FALSE))</f>
        <v/>
      </c>
      <c r="H15" s="71"/>
      <c r="I15" s="72"/>
      <c r="J15" s="70"/>
      <c r="K15" s="278">
        <f t="shared" si="0"/>
        <v>0</v>
      </c>
      <c r="L15" s="278">
        <f t="shared" si="1"/>
        <v>0</v>
      </c>
      <c r="M15" s="75"/>
      <c r="N15" s="76"/>
      <c r="O15" s="76"/>
      <c r="P15" s="77"/>
      <c r="Q15" s="18" t="str">
        <f>IF(B15="","",VLOOKUP(B15,資料表!$A$3:$D$198,4,0))</f>
        <v/>
      </c>
    </row>
    <row r="16" spans="1:17" ht="20.100000000000001" customHeight="1">
      <c r="A16" s="290" t="str">
        <f>IF(B16="","",VLOOKUP(B16,資料表!$A$3:$E$298,5,0))</f>
        <v/>
      </c>
      <c r="B16" s="67"/>
      <c r="C16" s="259" t="str">
        <f>IF($B16="","",VLOOKUP($B16,資料表!$A:$C,2,FALSE))</f>
        <v/>
      </c>
      <c r="D16" s="259" t="str">
        <f>IF($B16="","",VLOOKUP($B16,資料表!$A:$C,3,FALSE))</f>
        <v/>
      </c>
      <c r="E16" s="263"/>
      <c r="F16" s="261" t="str">
        <f>IF($E16="","",VLOOKUP($E16,資料表!$G:$I,2,FALSE))</f>
        <v/>
      </c>
      <c r="G16" s="262" t="str">
        <f>IF($E16="","",VLOOKUP($E16,資料表!$G:$I,3,FALSE))</f>
        <v/>
      </c>
      <c r="H16" s="71"/>
      <c r="I16" s="72"/>
      <c r="J16" s="70"/>
      <c r="K16" s="278">
        <f t="shared" si="0"/>
        <v>0</v>
      </c>
      <c r="L16" s="278">
        <f t="shared" si="1"/>
        <v>0</v>
      </c>
      <c r="M16" s="75"/>
      <c r="N16" s="76"/>
      <c r="O16" s="76"/>
      <c r="P16" s="77"/>
      <c r="Q16" s="18" t="str">
        <f>IF(B16="","",VLOOKUP(B16,資料表!$A$3:$D$198,4,0))</f>
        <v/>
      </c>
    </row>
    <row r="17" spans="1:17" ht="20.100000000000001" customHeight="1">
      <c r="A17" s="290" t="str">
        <f>IF(B17="","",VLOOKUP(B17,資料表!$A$3:$E$298,5,0))</f>
        <v/>
      </c>
      <c r="B17" s="67"/>
      <c r="C17" s="259" t="str">
        <f>IF($B17="","",VLOOKUP($B17,資料表!$A:$C,2,FALSE))</f>
        <v/>
      </c>
      <c r="D17" s="259" t="str">
        <f>IF($B17="","",VLOOKUP($B17,資料表!$A:$C,3,FALSE))</f>
        <v/>
      </c>
      <c r="E17" s="263"/>
      <c r="F17" s="261" t="str">
        <f>IF($E17="","",VLOOKUP($E17,資料表!$G:$I,2,FALSE))</f>
        <v/>
      </c>
      <c r="G17" s="262" t="str">
        <f>IF($E17="","",VLOOKUP($E17,資料表!$G:$I,3,FALSE))</f>
        <v/>
      </c>
      <c r="H17" s="71"/>
      <c r="I17" s="72"/>
      <c r="J17" s="70"/>
      <c r="K17" s="278">
        <f t="shared" si="0"/>
        <v>0</v>
      </c>
      <c r="L17" s="278">
        <f t="shared" si="1"/>
        <v>0</v>
      </c>
      <c r="M17" s="75"/>
      <c r="N17" s="76"/>
      <c r="O17" s="76"/>
      <c r="P17" s="77"/>
      <c r="Q17" s="18" t="str">
        <f>IF(B17="","",VLOOKUP(B17,資料表!$A$3:$D$198,4,0))</f>
        <v/>
      </c>
    </row>
    <row r="18" spans="1:17" ht="20.100000000000001" customHeight="1">
      <c r="A18" s="290" t="str">
        <f>IF(B18="","",VLOOKUP(B18,資料表!$A$3:$E$298,5,0))</f>
        <v/>
      </c>
      <c r="B18" s="67"/>
      <c r="C18" s="259" t="str">
        <f>IF($B18="","",VLOOKUP($B18,資料表!$A:$C,2,FALSE))</f>
        <v/>
      </c>
      <c r="D18" s="259" t="str">
        <f>IF($B18="","",VLOOKUP($B18,資料表!$A:$C,3,FALSE))</f>
        <v/>
      </c>
      <c r="E18" s="263"/>
      <c r="F18" s="261" t="str">
        <f>IF($E18="","",VLOOKUP($E18,資料表!$G:$I,2,FALSE))</f>
        <v/>
      </c>
      <c r="G18" s="262" t="str">
        <f>IF($E18="","",VLOOKUP($E18,資料表!$G:$I,3,FALSE))</f>
        <v/>
      </c>
      <c r="H18" s="71"/>
      <c r="I18" s="72"/>
      <c r="J18" s="70"/>
      <c r="K18" s="278">
        <f t="shared" si="0"/>
        <v>0</v>
      </c>
      <c r="L18" s="278">
        <f t="shared" si="1"/>
        <v>0</v>
      </c>
      <c r="M18" s="75"/>
      <c r="N18" s="76"/>
      <c r="O18" s="76"/>
      <c r="P18" s="77"/>
      <c r="Q18" s="18" t="str">
        <f>IF(B18="","",VLOOKUP(B18,資料表!$A$3:$D$198,4,0))</f>
        <v/>
      </c>
    </row>
    <row r="19" spans="1:17" ht="20.100000000000001" customHeight="1">
      <c r="A19" s="290" t="str">
        <f>IF(B19="","",VLOOKUP(B19,資料表!$A$3:$E$298,5,0))</f>
        <v/>
      </c>
      <c r="B19" s="67"/>
      <c r="C19" s="259" t="str">
        <f>IF($B19="","",VLOOKUP($B19,資料表!$A:$C,2,FALSE))</f>
        <v/>
      </c>
      <c r="D19" s="259" t="str">
        <f>IF($B19="","",VLOOKUP($B19,資料表!$A:$C,3,FALSE))</f>
        <v/>
      </c>
      <c r="E19" s="263"/>
      <c r="F19" s="261" t="str">
        <f>IF($E19="","",VLOOKUP($E19,資料表!$G:$I,2,FALSE))</f>
        <v/>
      </c>
      <c r="G19" s="262" t="str">
        <f>IF($E19="","",VLOOKUP($E19,資料表!$G:$I,3,FALSE))</f>
        <v/>
      </c>
      <c r="H19" s="71"/>
      <c r="I19" s="72"/>
      <c r="J19" s="70"/>
      <c r="K19" s="278">
        <f t="shared" si="0"/>
        <v>0</v>
      </c>
      <c r="L19" s="278">
        <f t="shared" si="1"/>
        <v>0</v>
      </c>
      <c r="M19" s="75"/>
      <c r="N19" s="76"/>
      <c r="O19" s="76"/>
      <c r="P19" s="77"/>
      <c r="Q19" s="18" t="str">
        <f>IF(B19="","",VLOOKUP(B19,資料表!$A$3:$D$198,4,0))</f>
        <v/>
      </c>
    </row>
    <row r="20" spans="1:17" ht="20.100000000000001" customHeight="1">
      <c r="A20" s="290" t="str">
        <f>IF(B20="","",VLOOKUP(B20,資料表!$A$3:$E$298,5,0))</f>
        <v/>
      </c>
      <c r="B20" s="67"/>
      <c r="C20" s="259" t="str">
        <f>IF($B20="","",VLOOKUP($B20,資料表!$A:$C,2,FALSE))</f>
        <v/>
      </c>
      <c r="D20" s="259" t="str">
        <f>IF($B20="","",VLOOKUP($B20,資料表!$A:$C,3,FALSE))</f>
        <v/>
      </c>
      <c r="E20" s="263"/>
      <c r="F20" s="261" t="str">
        <f>IF($E20="","",VLOOKUP($E20,資料表!$G:$I,2,FALSE))</f>
        <v/>
      </c>
      <c r="G20" s="262" t="str">
        <f>IF($E20="","",VLOOKUP($E20,資料表!$G:$I,3,FALSE))</f>
        <v/>
      </c>
      <c r="H20" s="71"/>
      <c r="I20" s="72"/>
      <c r="J20" s="70"/>
      <c r="K20" s="278">
        <f t="shared" si="0"/>
        <v>0</v>
      </c>
      <c r="L20" s="278">
        <f t="shared" si="1"/>
        <v>0</v>
      </c>
      <c r="M20" s="75"/>
      <c r="N20" s="76"/>
      <c r="O20" s="76"/>
      <c r="P20" s="77"/>
      <c r="Q20" s="18" t="str">
        <f>IF(B20="","",VLOOKUP(B20,資料表!$A$3:$D$198,4,0))</f>
        <v/>
      </c>
    </row>
    <row r="21" spans="1:17" ht="20.100000000000001" customHeight="1">
      <c r="A21" s="290" t="str">
        <f>IF(B21="","",VLOOKUP(B21,資料表!$A$3:$E$298,5,0))</f>
        <v/>
      </c>
      <c r="B21" s="67"/>
      <c r="C21" s="259" t="str">
        <f>IF($B21="","",VLOOKUP($B21,資料表!$A:$C,2,FALSE))</f>
        <v/>
      </c>
      <c r="D21" s="259" t="str">
        <f>IF($B21="","",VLOOKUP($B21,資料表!$A:$C,3,FALSE))</f>
        <v/>
      </c>
      <c r="E21" s="263"/>
      <c r="F21" s="261" t="str">
        <f>IF($E21="","",VLOOKUP($E21,資料表!$G:$I,2,FALSE))</f>
        <v/>
      </c>
      <c r="G21" s="262" t="str">
        <f>IF($E21="","",VLOOKUP($E21,資料表!$G:$I,3,FALSE))</f>
        <v/>
      </c>
      <c r="H21" s="71"/>
      <c r="I21" s="72"/>
      <c r="J21" s="70"/>
      <c r="K21" s="278">
        <f t="shared" si="0"/>
        <v>0</v>
      </c>
      <c r="L21" s="278">
        <f t="shared" si="1"/>
        <v>0</v>
      </c>
      <c r="M21" s="75"/>
      <c r="N21" s="76"/>
      <c r="O21" s="76"/>
      <c r="P21" s="77"/>
      <c r="Q21" s="18" t="str">
        <f>IF(B21="","",VLOOKUP(B21,資料表!$A$3:$D$198,4,0))</f>
        <v/>
      </c>
    </row>
    <row r="22" spans="1:17" ht="20.100000000000001" customHeight="1">
      <c r="A22" s="290" t="str">
        <f>IF(B22="","",VLOOKUP(B22,資料表!$A$3:$E$298,5,0))</f>
        <v/>
      </c>
      <c r="B22" s="67"/>
      <c r="C22" s="259" t="str">
        <f>IF($B22="","",VLOOKUP($B22,資料表!$A:$C,2,FALSE))</f>
        <v/>
      </c>
      <c r="D22" s="259" t="str">
        <f>IF($B22="","",VLOOKUP($B22,資料表!$A:$C,3,FALSE))</f>
        <v/>
      </c>
      <c r="E22" s="263"/>
      <c r="F22" s="261" t="str">
        <f>IF($E22="","",VLOOKUP($E22,資料表!$G:$I,2,FALSE))</f>
        <v/>
      </c>
      <c r="G22" s="262" t="str">
        <f>IF($E22="","",VLOOKUP($E22,資料表!$G:$I,3,FALSE))</f>
        <v/>
      </c>
      <c r="H22" s="71"/>
      <c r="I22" s="72"/>
      <c r="J22" s="70"/>
      <c r="K22" s="278">
        <f t="shared" si="0"/>
        <v>0</v>
      </c>
      <c r="L22" s="278">
        <f t="shared" si="1"/>
        <v>0</v>
      </c>
      <c r="M22" s="75"/>
      <c r="N22" s="76"/>
      <c r="O22" s="76"/>
      <c r="P22" s="77"/>
      <c r="Q22" s="18" t="str">
        <f>IF(B22="","",VLOOKUP(B22,資料表!$A$3:$D$198,4,0))</f>
        <v/>
      </c>
    </row>
    <row r="23" spans="1:17" ht="20.100000000000001" customHeight="1">
      <c r="A23" s="290" t="str">
        <f>IF(B23="","",VLOOKUP(B23,資料表!$A$3:$E$298,5,0))</f>
        <v/>
      </c>
      <c r="B23" s="67"/>
      <c r="C23" s="259" t="str">
        <f>IF($B23="","",VLOOKUP($B23,資料表!$A:$C,2,FALSE))</f>
        <v/>
      </c>
      <c r="D23" s="259" t="str">
        <f>IF($B23="","",VLOOKUP($B23,資料表!$A:$C,3,FALSE))</f>
        <v/>
      </c>
      <c r="E23" s="263"/>
      <c r="F23" s="261" t="str">
        <f>IF($E23="","",VLOOKUP($E23,資料表!$G:$I,2,FALSE))</f>
        <v/>
      </c>
      <c r="G23" s="262" t="str">
        <f>IF($E23="","",VLOOKUP($E23,資料表!$G:$I,3,FALSE))</f>
        <v/>
      </c>
      <c r="H23" s="71"/>
      <c r="I23" s="72"/>
      <c r="J23" s="70"/>
      <c r="K23" s="278">
        <f t="shared" si="0"/>
        <v>0</v>
      </c>
      <c r="L23" s="278">
        <f t="shared" si="1"/>
        <v>0</v>
      </c>
      <c r="M23" s="75"/>
      <c r="N23" s="76"/>
      <c r="O23" s="76"/>
      <c r="P23" s="77"/>
      <c r="Q23" s="18" t="str">
        <f>IF(B23="","",VLOOKUP(B23,資料表!$A$3:$D$198,4,0))</f>
        <v/>
      </c>
    </row>
    <row r="24" spans="1:17" ht="20.100000000000001" customHeight="1">
      <c r="A24" s="290" t="str">
        <f>IF(B24="","",VLOOKUP(B24,資料表!$A$3:$E$298,5,0))</f>
        <v/>
      </c>
      <c r="B24" s="67"/>
      <c r="C24" s="259" t="str">
        <f>IF($B24="","",VLOOKUP($B24,資料表!$A:$C,2,FALSE))</f>
        <v/>
      </c>
      <c r="D24" s="259" t="str">
        <f>IF($B24="","",VLOOKUP($B24,資料表!$A:$C,3,FALSE))</f>
        <v/>
      </c>
      <c r="E24" s="263"/>
      <c r="F24" s="261" t="str">
        <f>IF($E24="","",VLOOKUP($E24,資料表!$G:$I,2,FALSE))</f>
        <v/>
      </c>
      <c r="G24" s="262" t="str">
        <f>IF($E24="","",VLOOKUP($E24,資料表!$G:$I,3,FALSE))</f>
        <v/>
      </c>
      <c r="H24" s="71"/>
      <c r="I24" s="72"/>
      <c r="J24" s="70"/>
      <c r="K24" s="278">
        <f t="shared" si="0"/>
        <v>0</v>
      </c>
      <c r="L24" s="278">
        <f t="shared" si="1"/>
        <v>0</v>
      </c>
      <c r="M24" s="75"/>
      <c r="N24" s="76"/>
      <c r="O24" s="76"/>
      <c r="P24" s="77"/>
      <c r="Q24" s="18" t="str">
        <f>IF(B24="","",VLOOKUP(B24,資料表!$A$3:$D$198,4,0))</f>
        <v/>
      </c>
    </row>
    <row r="25" spans="1:17" ht="20.100000000000001" customHeight="1">
      <c r="A25" s="290" t="str">
        <f>IF(B25="","",VLOOKUP(B25,資料表!$A$3:$E$298,5,0))</f>
        <v/>
      </c>
      <c r="B25" s="67"/>
      <c r="C25" s="259" t="str">
        <f>IF($B25="","",VLOOKUP($B25,資料表!$A:$C,2,FALSE))</f>
        <v/>
      </c>
      <c r="D25" s="259" t="str">
        <f>IF($B25="","",VLOOKUP($B25,資料表!$A:$C,3,FALSE))</f>
        <v/>
      </c>
      <c r="E25" s="263"/>
      <c r="F25" s="261" t="str">
        <f>IF($E25="","",VLOOKUP($E25,資料表!$G:$I,2,FALSE))</f>
        <v/>
      </c>
      <c r="G25" s="262" t="str">
        <f>IF($E25="","",VLOOKUP($E25,資料表!$G:$I,3,FALSE))</f>
        <v/>
      </c>
      <c r="H25" s="71"/>
      <c r="I25" s="72"/>
      <c r="J25" s="70"/>
      <c r="K25" s="278">
        <f t="shared" si="0"/>
        <v>0</v>
      </c>
      <c r="L25" s="278">
        <f t="shared" si="1"/>
        <v>0</v>
      </c>
      <c r="M25" s="75"/>
      <c r="N25" s="76"/>
      <c r="O25" s="76"/>
      <c r="P25" s="77"/>
      <c r="Q25" s="18" t="str">
        <f>IF(B25="","",VLOOKUP(B25,資料表!$A$3:$D$198,4,0))</f>
        <v/>
      </c>
    </row>
    <row r="26" spans="1:17" ht="20.100000000000001" customHeight="1">
      <c r="A26" s="290" t="str">
        <f>IF(B26="","",VLOOKUP(B26,資料表!$A$3:$E$298,5,0))</f>
        <v/>
      </c>
      <c r="B26" s="67"/>
      <c r="C26" s="259" t="str">
        <f>IF($B26="","",VLOOKUP($B26,資料表!$A:$C,2,FALSE))</f>
        <v/>
      </c>
      <c r="D26" s="259" t="str">
        <f>IF($B26="","",VLOOKUP($B26,資料表!$A:$C,3,FALSE))</f>
        <v/>
      </c>
      <c r="E26" s="263"/>
      <c r="F26" s="261" t="str">
        <f>IF($E26="","",VLOOKUP($E26,資料表!$G:$I,2,FALSE))</f>
        <v/>
      </c>
      <c r="G26" s="262" t="str">
        <f>IF($E26="","",VLOOKUP($E26,資料表!$G:$I,3,FALSE))</f>
        <v/>
      </c>
      <c r="H26" s="71"/>
      <c r="I26" s="72"/>
      <c r="J26" s="70"/>
      <c r="K26" s="278">
        <f t="shared" si="0"/>
        <v>0</v>
      </c>
      <c r="L26" s="278">
        <f t="shared" si="1"/>
        <v>0</v>
      </c>
      <c r="M26" s="75"/>
      <c r="N26" s="76"/>
      <c r="O26" s="76"/>
      <c r="P26" s="77"/>
      <c r="Q26" s="18" t="str">
        <f>IF(B26="","",VLOOKUP(B26,資料表!$A$3:$D$198,4,0))</f>
        <v/>
      </c>
    </row>
    <row r="27" spans="1:17" ht="20.100000000000001" customHeight="1">
      <c r="A27" s="290" t="str">
        <f>IF(B27="","",VLOOKUP(B27,資料表!$A$3:$E$298,5,0))</f>
        <v/>
      </c>
      <c r="B27" s="67"/>
      <c r="C27" s="259" t="str">
        <f>IF($B27="","",VLOOKUP($B27,資料表!$A:$C,2,FALSE))</f>
        <v/>
      </c>
      <c r="D27" s="259" t="str">
        <f>IF($B27="","",VLOOKUP($B27,資料表!$A:$C,3,FALSE))</f>
        <v/>
      </c>
      <c r="E27" s="263"/>
      <c r="F27" s="261" t="str">
        <f>IF($E27="","",VLOOKUP($E27,資料表!$G:$I,2,FALSE))</f>
        <v/>
      </c>
      <c r="G27" s="262" t="str">
        <f>IF($E27="","",VLOOKUP($E27,資料表!$G:$I,3,FALSE))</f>
        <v/>
      </c>
      <c r="H27" s="71"/>
      <c r="I27" s="72"/>
      <c r="J27" s="70"/>
      <c r="K27" s="278">
        <f t="shared" si="0"/>
        <v>0</v>
      </c>
      <c r="L27" s="278">
        <f t="shared" si="1"/>
        <v>0</v>
      </c>
      <c r="M27" s="75"/>
      <c r="N27" s="76"/>
      <c r="O27" s="76"/>
      <c r="P27" s="77"/>
      <c r="Q27" s="18" t="str">
        <f>IF(B27="","",VLOOKUP(B27,資料表!$A$3:$D$198,4,0))</f>
        <v/>
      </c>
    </row>
    <row r="28" spans="1:17" ht="20.100000000000001" customHeight="1">
      <c r="A28" s="290" t="str">
        <f>IF(B28="","",VLOOKUP(B28,資料表!$A$3:$E$298,5,0))</f>
        <v/>
      </c>
      <c r="B28" s="67"/>
      <c r="C28" s="259" t="str">
        <f>IF($B28="","",VLOOKUP($B28,資料表!$A:$C,2,FALSE))</f>
        <v/>
      </c>
      <c r="D28" s="259" t="str">
        <f>IF($B28="","",VLOOKUP($B28,資料表!$A:$C,3,FALSE))</f>
        <v/>
      </c>
      <c r="E28" s="263"/>
      <c r="F28" s="261" t="str">
        <f>IF($E28="","",VLOOKUP($E28,資料表!$G:$I,2,FALSE))</f>
        <v/>
      </c>
      <c r="G28" s="262" t="str">
        <f>IF($E28="","",VLOOKUP($E28,資料表!$G:$I,3,FALSE))</f>
        <v/>
      </c>
      <c r="H28" s="71"/>
      <c r="I28" s="72"/>
      <c r="J28" s="70"/>
      <c r="K28" s="278">
        <f t="shared" si="0"/>
        <v>0</v>
      </c>
      <c r="L28" s="278">
        <f t="shared" si="1"/>
        <v>0</v>
      </c>
      <c r="M28" s="75"/>
      <c r="N28" s="76"/>
      <c r="O28" s="76"/>
      <c r="P28" s="77"/>
      <c r="Q28" s="18" t="str">
        <f>IF(B28="","",VLOOKUP(B28,資料表!$A$3:$D$198,4,0))</f>
        <v/>
      </c>
    </row>
    <row r="29" spans="1:17" ht="20.100000000000001" customHeight="1">
      <c r="A29" s="290" t="str">
        <f>IF(B29="","",VLOOKUP(B29,資料表!$A$3:$E$298,5,0))</f>
        <v/>
      </c>
      <c r="B29" s="67"/>
      <c r="C29" s="259" t="str">
        <f>IF($B29="","",VLOOKUP($B29,資料表!$A:$C,2,FALSE))</f>
        <v/>
      </c>
      <c r="D29" s="259" t="str">
        <f>IF($B29="","",VLOOKUP($B29,資料表!$A:$C,3,FALSE))</f>
        <v/>
      </c>
      <c r="E29" s="263"/>
      <c r="F29" s="261" t="str">
        <f>IF($E29="","",VLOOKUP($E29,資料表!$G:$I,2,FALSE))</f>
        <v/>
      </c>
      <c r="G29" s="262" t="str">
        <f>IF($E29="","",VLOOKUP($E29,資料表!$G:$I,3,FALSE))</f>
        <v/>
      </c>
      <c r="H29" s="71"/>
      <c r="I29" s="72"/>
      <c r="J29" s="70"/>
      <c r="K29" s="278">
        <f t="shared" si="0"/>
        <v>0</v>
      </c>
      <c r="L29" s="278">
        <f t="shared" si="1"/>
        <v>0</v>
      </c>
      <c r="M29" s="75"/>
      <c r="N29" s="76"/>
      <c r="O29" s="76"/>
      <c r="P29" s="77"/>
      <c r="Q29" s="18" t="str">
        <f>IF(B29="","",VLOOKUP(B29,資料表!$A$3:$D$198,4,0))</f>
        <v/>
      </c>
    </row>
    <row r="30" spans="1:17" ht="20.100000000000001" customHeight="1">
      <c r="A30" s="290" t="str">
        <f>IF(B30="","",VLOOKUP(B30,資料表!$A$3:$E$298,5,0))</f>
        <v/>
      </c>
      <c r="B30" s="67"/>
      <c r="C30" s="259" t="str">
        <f>IF($B30="","",VLOOKUP($B30,資料表!$A:$C,2,FALSE))</f>
        <v/>
      </c>
      <c r="D30" s="259" t="str">
        <f>IF($B30="","",VLOOKUP($B30,資料表!$A:$C,3,FALSE))</f>
        <v/>
      </c>
      <c r="E30" s="263"/>
      <c r="F30" s="261" t="str">
        <f>IF($E30="","",VLOOKUP($E30,資料表!$G:$I,2,FALSE))</f>
        <v/>
      </c>
      <c r="G30" s="262" t="str">
        <f>IF($E30="","",VLOOKUP($E30,資料表!$G:$I,3,FALSE))</f>
        <v/>
      </c>
      <c r="H30" s="71"/>
      <c r="I30" s="72"/>
      <c r="J30" s="70"/>
      <c r="K30" s="278">
        <f t="shared" si="0"/>
        <v>0</v>
      </c>
      <c r="L30" s="278">
        <f t="shared" si="1"/>
        <v>0</v>
      </c>
      <c r="M30" s="75"/>
      <c r="N30" s="76"/>
      <c r="O30" s="76"/>
      <c r="P30" s="77"/>
      <c r="Q30" s="18" t="str">
        <f>IF(B30="","",VLOOKUP(B30,資料表!$A$3:$D$198,4,0))</f>
        <v/>
      </c>
    </row>
    <row r="31" spans="1:17" ht="20.100000000000001" customHeight="1">
      <c r="A31" s="290" t="str">
        <f>IF(B31="","",VLOOKUP(B31,資料表!$A$3:$E$298,5,0))</f>
        <v/>
      </c>
      <c r="B31" s="67"/>
      <c r="C31" s="259" t="str">
        <f>IF($B31="","",VLOOKUP($B31,資料表!$A:$C,2,FALSE))</f>
        <v/>
      </c>
      <c r="D31" s="259" t="str">
        <f>IF($B31="","",VLOOKUP($B31,資料表!$A:$C,3,FALSE))</f>
        <v/>
      </c>
      <c r="E31" s="263"/>
      <c r="F31" s="261" t="str">
        <f>IF($E31="","",VLOOKUP($E31,資料表!$G:$I,2,FALSE))</f>
        <v/>
      </c>
      <c r="G31" s="262" t="str">
        <f>IF($E31="","",VLOOKUP($E31,資料表!$G:$I,3,FALSE))</f>
        <v/>
      </c>
      <c r="H31" s="71"/>
      <c r="I31" s="72"/>
      <c r="J31" s="70"/>
      <c r="K31" s="278">
        <f t="shared" si="0"/>
        <v>0</v>
      </c>
      <c r="L31" s="278">
        <f t="shared" si="1"/>
        <v>0</v>
      </c>
      <c r="M31" s="75"/>
      <c r="N31" s="76"/>
      <c r="O31" s="76"/>
      <c r="P31" s="77"/>
      <c r="Q31" s="18" t="str">
        <f>IF(B31="","",VLOOKUP(B31,資料表!$A$3:$D$198,4,0))</f>
        <v/>
      </c>
    </row>
    <row r="32" spans="1:17" ht="20.100000000000001" customHeight="1">
      <c r="A32" s="290" t="str">
        <f>IF(B32="","",VLOOKUP(B32,資料表!$A$3:$E$298,5,0))</f>
        <v/>
      </c>
      <c r="B32" s="67"/>
      <c r="C32" s="259" t="str">
        <f>IF($B32="","",VLOOKUP($B32,資料表!$A:$C,2,FALSE))</f>
        <v/>
      </c>
      <c r="D32" s="259" t="str">
        <f>IF($B32="","",VLOOKUP($B32,資料表!$A:$C,3,FALSE))</f>
        <v/>
      </c>
      <c r="E32" s="263"/>
      <c r="F32" s="261" t="str">
        <f>IF($E32="","",VLOOKUP($E32,資料表!$G:$I,2,FALSE))</f>
        <v/>
      </c>
      <c r="G32" s="262" t="str">
        <f>IF($E32="","",VLOOKUP($E32,資料表!$G:$I,3,FALSE))</f>
        <v/>
      </c>
      <c r="H32" s="71"/>
      <c r="I32" s="72"/>
      <c r="J32" s="70"/>
      <c r="K32" s="278">
        <f t="shared" si="0"/>
        <v>0</v>
      </c>
      <c r="L32" s="278">
        <f t="shared" si="1"/>
        <v>0</v>
      </c>
      <c r="M32" s="75"/>
      <c r="N32" s="76"/>
      <c r="O32" s="76"/>
      <c r="P32" s="77"/>
      <c r="Q32" s="18" t="str">
        <f>IF(B32="","",VLOOKUP(B32,資料表!$A$3:$D$198,4,0))</f>
        <v/>
      </c>
    </row>
    <row r="33" spans="1:17" ht="20.100000000000001" customHeight="1">
      <c r="A33" s="290" t="str">
        <f>IF(B33="","",VLOOKUP(B33,資料表!$A$3:$E$298,5,0))</f>
        <v/>
      </c>
      <c r="B33" s="67"/>
      <c r="C33" s="259" t="str">
        <f>IF($B33="","",VLOOKUP($B33,資料表!$A:$C,2,FALSE))</f>
        <v/>
      </c>
      <c r="D33" s="259" t="str">
        <f>IF($B33="","",VLOOKUP($B33,資料表!$A:$C,3,FALSE))</f>
        <v/>
      </c>
      <c r="E33" s="263"/>
      <c r="F33" s="261" t="str">
        <f>IF($E33="","",VLOOKUP($E33,資料表!$G:$I,2,FALSE))</f>
        <v/>
      </c>
      <c r="G33" s="262" t="str">
        <f>IF($E33="","",VLOOKUP($E33,資料表!$G:$I,3,FALSE))</f>
        <v/>
      </c>
      <c r="H33" s="71"/>
      <c r="I33" s="72"/>
      <c r="J33" s="70"/>
      <c r="K33" s="278">
        <f t="shared" si="0"/>
        <v>0</v>
      </c>
      <c r="L33" s="278">
        <f t="shared" si="1"/>
        <v>0</v>
      </c>
      <c r="M33" s="75"/>
      <c r="N33" s="76"/>
      <c r="O33" s="76"/>
      <c r="P33" s="77"/>
      <c r="Q33" s="18" t="str">
        <f>IF(B33="","",VLOOKUP(B33,資料表!$A$3:$D$198,4,0))</f>
        <v/>
      </c>
    </row>
    <row r="34" spans="1:17" ht="20.100000000000001" customHeight="1">
      <c r="A34" s="290" t="str">
        <f>IF(B34="","",VLOOKUP(B34,資料表!$A$3:$E$298,5,0))</f>
        <v/>
      </c>
      <c r="B34" s="67"/>
      <c r="C34" s="259" t="str">
        <f>IF($B34="","",VLOOKUP($B34,資料表!$A:$C,2,FALSE))</f>
        <v/>
      </c>
      <c r="D34" s="259" t="str">
        <f>IF($B34="","",VLOOKUP($B34,資料表!$A:$C,3,FALSE))</f>
        <v/>
      </c>
      <c r="E34" s="263"/>
      <c r="F34" s="261" t="str">
        <f>IF($E34="","",VLOOKUP($E34,資料表!$G:$I,2,FALSE))</f>
        <v/>
      </c>
      <c r="G34" s="262" t="str">
        <f>IF($E34="","",VLOOKUP($E34,資料表!$G:$I,3,FALSE))</f>
        <v/>
      </c>
      <c r="H34" s="71"/>
      <c r="I34" s="72"/>
      <c r="J34" s="70"/>
      <c r="K34" s="278">
        <f t="shared" si="0"/>
        <v>0</v>
      </c>
      <c r="L34" s="278">
        <f t="shared" si="1"/>
        <v>0</v>
      </c>
      <c r="M34" s="75"/>
      <c r="N34" s="76"/>
      <c r="O34" s="76"/>
      <c r="P34" s="77"/>
      <c r="Q34" s="18" t="str">
        <f>IF(B34="","",VLOOKUP(B34,資料表!$A$3:$D$198,4,0))</f>
        <v/>
      </c>
    </row>
    <row r="35" spans="1:17" ht="20.100000000000001" customHeight="1">
      <c r="A35" s="290" t="str">
        <f>IF(B35="","",VLOOKUP(B35,資料表!$A$3:$E$298,5,0))</f>
        <v/>
      </c>
      <c r="B35" s="67"/>
      <c r="C35" s="259" t="str">
        <f>IF($B35="","",VLOOKUP($B35,資料表!$A:$C,2,FALSE))</f>
        <v/>
      </c>
      <c r="D35" s="259" t="str">
        <f>IF($B35="","",VLOOKUP($B35,資料表!$A:$C,3,FALSE))</f>
        <v/>
      </c>
      <c r="E35" s="263"/>
      <c r="F35" s="261" t="str">
        <f>IF($E35="","",VLOOKUP($E35,資料表!$G:$I,2,FALSE))</f>
        <v/>
      </c>
      <c r="G35" s="262" t="str">
        <f>IF($E35="","",VLOOKUP($E35,資料表!$G:$I,3,FALSE))</f>
        <v/>
      </c>
      <c r="H35" s="71"/>
      <c r="I35" s="72"/>
      <c r="J35" s="70"/>
      <c r="K35" s="278">
        <f t="shared" si="0"/>
        <v>0</v>
      </c>
      <c r="L35" s="278">
        <f t="shared" si="1"/>
        <v>0</v>
      </c>
      <c r="M35" s="75"/>
      <c r="N35" s="76"/>
      <c r="O35" s="76"/>
      <c r="P35" s="77"/>
      <c r="Q35" s="18" t="str">
        <f>IF(B35="","",VLOOKUP(B35,資料表!$A$3:$D$198,4,0))</f>
        <v/>
      </c>
    </row>
    <row r="36" spans="1:17" ht="20.100000000000001" customHeight="1">
      <c r="A36" s="290" t="str">
        <f>IF(B36="","",VLOOKUP(B36,資料表!$A$3:$E$298,5,0))</f>
        <v/>
      </c>
      <c r="B36" s="67"/>
      <c r="C36" s="259" t="str">
        <f>IF($B36="","",VLOOKUP($B36,資料表!$A:$C,2,FALSE))</f>
        <v/>
      </c>
      <c r="D36" s="259" t="str">
        <f>IF($B36="","",VLOOKUP($B36,資料表!$A:$C,3,FALSE))</f>
        <v/>
      </c>
      <c r="E36" s="263"/>
      <c r="F36" s="261" t="str">
        <f>IF($E36="","",VLOOKUP($E36,資料表!$G:$I,2,FALSE))</f>
        <v/>
      </c>
      <c r="G36" s="262" t="str">
        <f>IF($E36="","",VLOOKUP($E36,資料表!$G:$I,3,FALSE))</f>
        <v/>
      </c>
      <c r="H36" s="71"/>
      <c r="I36" s="72"/>
      <c r="J36" s="70"/>
      <c r="K36" s="278">
        <f t="shared" si="0"/>
        <v>0</v>
      </c>
      <c r="L36" s="278">
        <f t="shared" si="1"/>
        <v>0</v>
      </c>
      <c r="M36" s="75"/>
      <c r="N36" s="76"/>
      <c r="O36" s="76"/>
      <c r="P36" s="77"/>
      <c r="Q36" s="18" t="str">
        <f>IF(B36="","",VLOOKUP(B36,資料表!$A$3:$D$198,4,0))</f>
        <v/>
      </c>
    </row>
    <row r="37" spans="1:17" ht="20.100000000000001" customHeight="1">
      <c r="A37" s="290" t="str">
        <f>IF(B37="","",VLOOKUP(B37,資料表!$A$3:$E$298,5,0))</f>
        <v/>
      </c>
      <c r="B37" s="67"/>
      <c r="C37" s="259" t="str">
        <f>IF($B37="","",VLOOKUP($B37,資料表!$A:$C,2,FALSE))</f>
        <v/>
      </c>
      <c r="D37" s="259" t="str">
        <f>IF($B37="","",VLOOKUP($B37,資料表!$A:$C,3,FALSE))</f>
        <v/>
      </c>
      <c r="E37" s="263"/>
      <c r="F37" s="261" t="str">
        <f>IF($E37="","",VLOOKUP($E37,資料表!$G:$I,2,FALSE))</f>
        <v/>
      </c>
      <c r="G37" s="262" t="str">
        <f>IF($E37="","",VLOOKUP($E37,資料表!$G:$I,3,FALSE))</f>
        <v/>
      </c>
      <c r="H37" s="71"/>
      <c r="I37" s="72"/>
      <c r="J37" s="70"/>
      <c r="K37" s="278">
        <f t="shared" si="0"/>
        <v>0</v>
      </c>
      <c r="L37" s="278">
        <f t="shared" si="1"/>
        <v>0</v>
      </c>
      <c r="M37" s="75"/>
      <c r="N37" s="76"/>
      <c r="O37" s="76"/>
      <c r="P37" s="77"/>
      <c r="Q37" s="18" t="str">
        <f>IF(B37="","",VLOOKUP(B37,資料表!$A$3:$D$198,4,0))</f>
        <v/>
      </c>
    </row>
    <row r="38" spans="1:17" ht="20.100000000000001" customHeight="1">
      <c r="A38" s="290" t="str">
        <f>IF(B38="","",VLOOKUP(B38,資料表!$A$3:$E$298,5,0))</f>
        <v/>
      </c>
      <c r="B38" s="67"/>
      <c r="C38" s="259" t="str">
        <f>IF($B38="","",VLOOKUP($B38,資料表!$A:$C,2,FALSE))</f>
        <v/>
      </c>
      <c r="D38" s="259" t="str">
        <f>IF($B38="","",VLOOKUP($B38,資料表!$A:$C,3,FALSE))</f>
        <v/>
      </c>
      <c r="E38" s="263"/>
      <c r="F38" s="261" t="str">
        <f>IF($E38="","",VLOOKUP($E38,資料表!$G:$I,2,FALSE))</f>
        <v/>
      </c>
      <c r="G38" s="262" t="str">
        <f>IF($E38="","",VLOOKUP($E38,資料表!$G:$I,3,FALSE))</f>
        <v/>
      </c>
      <c r="H38" s="71"/>
      <c r="I38" s="72"/>
      <c r="J38" s="70"/>
      <c r="K38" s="278">
        <f t="shared" si="0"/>
        <v>0</v>
      </c>
      <c r="L38" s="278">
        <f t="shared" si="1"/>
        <v>0</v>
      </c>
      <c r="M38" s="75"/>
      <c r="N38" s="76"/>
      <c r="O38" s="76"/>
      <c r="P38" s="77"/>
      <c r="Q38" s="18" t="str">
        <f>IF(B38="","",VLOOKUP(B38,資料表!$A$3:$D$198,4,0))</f>
        <v/>
      </c>
    </row>
    <row r="39" spans="1:17" ht="20.100000000000001" customHeight="1">
      <c r="A39" s="290" t="str">
        <f>IF(B39="","",VLOOKUP(B39,資料表!$A$3:$E$298,5,0))</f>
        <v/>
      </c>
      <c r="B39" s="67"/>
      <c r="C39" s="259" t="str">
        <f>IF($B39="","",VLOOKUP($B39,資料表!$A:$C,2,FALSE))</f>
        <v/>
      </c>
      <c r="D39" s="259" t="str">
        <f>IF($B39="","",VLOOKUP($B39,資料表!$A:$C,3,FALSE))</f>
        <v/>
      </c>
      <c r="E39" s="263"/>
      <c r="F39" s="261" t="str">
        <f>IF($E39="","",VLOOKUP($E39,資料表!$G:$I,2,FALSE))</f>
        <v/>
      </c>
      <c r="G39" s="262" t="str">
        <f>IF($E39="","",VLOOKUP($E39,資料表!$G:$I,3,FALSE))</f>
        <v/>
      </c>
      <c r="H39" s="71"/>
      <c r="I39" s="72"/>
      <c r="J39" s="70"/>
      <c r="K39" s="278">
        <f t="shared" si="0"/>
        <v>0</v>
      </c>
      <c r="L39" s="278">
        <f t="shared" si="1"/>
        <v>0</v>
      </c>
      <c r="M39" s="75"/>
      <c r="N39" s="76"/>
      <c r="O39" s="76"/>
      <c r="P39" s="77"/>
      <c r="Q39" s="18" t="str">
        <f>IF(B39="","",VLOOKUP(B39,資料表!$A$3:$D$198,4,0))</f>
        <v/>
      </c>
    </row>
    <row r="40" spans="1:17" ht="20.100000000000001" customHeight="1">
      <c r="A40" s="290" t="str">
        <f>IF(B40="","",VLOOKUP(B40,資料表!$A$3:$E$298,5,0))</f>
        <v/>
      </c>
      <c r="B40" s="67"/>
      <c r="C40" s="259" t="str">
        <f>IF($B40="","",VLOOKUP($B40,資料表!$A:$C,2,FALSE))</f>
        <v/>
      </c>
      <c r="D40" s="259" t="str">
        <f>IF($B40="","",VLOOKUP($B40,資料表!$A:$C,3,FALSE))</f>
        <v/>
      </c>
      <c r="E40" s="263"/>
      <c r="F40" s="261" t="str">
        <f>IF($E40="","",VLOOKUP($E40,資料表!$G:$I,2,FALSE))</f>
        <v/>
      </c>
      <c r="G40" s="262" t="str">
        <f>IF($E40="","",VLOOKUP($E40,資料表!$G:$I,3,FALSE))</f>
        <v/>
      </c>
      <c r="H40" s="71"/>
      <c r="I40" s="72"/>
      <c r="J40" s="70"/>
      <c r="K40" s="278">
        <f t="shared" si="0"/>
        <v>0</v>
      </c>
      <c r="L40" s="278">
        <f t="shared" si="1"/>
        <v>0</v>
      </c>
      <c r="M40" s="75"/>
      <c r="N40" s="76"/>
      <c r="O40" s="76"/>
      <c r="P40" s="77"/>
      <c r="Q40" s="18" t="str">
        <f>IF(B40="","",VLOOKUP(B40,資料表!$A$3:$D$198,4,0))</f>
        <v/>
      </c>
    </row>
    <row r="41" spans="1:17" ht="20.100000000000001" customHeight="1">
      <c r="A41" s="290" t="str">
        <f>IF(B41="","",VLOOKUP(B41,資料表!$A$3:$E$298,5,0))</f>
        <v/>
      </c>
      <c r="B41" s="67"/>
      <c r="C41" s="259" t="str">
        <f>IF($B41="","",VLOOKUP($B41,資料表!$A:$C,2,FALSE))</f>
        <v/>
      </c>
      <c r="D41" s="259" t="str">
        <f>IF($B41="","",VLOOKUP($B41,資料表!$A:$C,3,FALSE))</f>
        <v/>
      </c>
      <c r="E41" s="263"/>
      <c r="F41" s="261" t="str">
        <f>IF($E41="","",VLOOKUP($E41,資料表!$G:$I,2,FALSE))</f>
        <v/>
      </c>
      <c r="G41" s="262" t="str">
        <f>IF($E41="","",VLOOKUP($E41,資料表!$G:$I,3,FALSE))</f>
        <v/>
      </c>
      <c r="H41" s="71"/>
      <c r="I41" s="72"/>
      <c r="J41" s="70"/>
      <c r="K41" s="278">
        <f t="shared" si="0"/>
        <v>0</v>
      </c>
      <c r="L41" s="278">
        <f t="shared" si="1"/>
        <v>0</v>
      </c>
      <c r="M41" s="75"/>
      <c r="N41" s="76"/>
      <c r="O41" s="76"/>
      <c r="P41" s="77"/>
      <c r="Q41" s="18" t="str">
        <f>IF(B41="","",VLOOKUP(B41,資料表!$A$3:$D$198,4,0))</f>
        <v/>
      </c>
    </row>
    <row r="42" spans="1:17" ht="20.100000000000001" customHeight="1">
      <c r="A42" s="290" t="str">
        <f>IF(B42="","",VLOOKUP(B42,資料表!$A$3:$E$298,5,0))</f>
        <v/>
      </c>
      <c r="B42" s="67"/>
      <c r="C42" s="259" t="str">
        <f>IF($B42="","",VLOOKUP($B42,資料表!$A:$C,2,FALSE))</f>
        <v/>
      </c>
      <c r="D42" s="259" t="str">
        <f>IF($B42="","",VLOOKUP($B42,資料表!$A:$C,3,FALSE))</f>
        <v/>
      </c>
      <c r="E42" s="263"/>
      <c r="F42" s="261" t="str">
        <f>IF($E42="","",VLOOKUP($E42,資料表!$G:$I,2,FALSE))</f>
        <v/>
      </c>
      <c r="G42" s="262" t="str">
        <f>IF($E42="","",VLOOKUP($E42,資料表!$G:$I,3,FALSE))</f>
        <v/>
      </c>
      <c r="H42" s="71"/>
      <c r="I42" s="72"/>
      <c r="J42" s="70"/>
      <c r="K42" s="278">
        <f t="shared" si="0"/>
        <v>0</v>
      </c>
      <c r="L42" s="278">
        <f t="shared" si="1"/>
        <v>0</v>
      </c>
      <c r="M42" s="75"/>
      <c r="N42" s="76"/>
      <c r="O42" s="76"/>
      <c r="P42" s="77"/>
      <c r="Q42" s="18" t="str">
        <f>IF(B42="","",VLOOKUP(B42,資料表!$A$3:$D$198,4,0))</f>
        <v/>
      </c>
    </row>
    <row r="43" spans="1:17" ht="20.100000000000001" customHeight="1">
      <c r="A43" s="290" t="str">
        <f>IF(B43="","",VLOOKUP(B43,資料表!$A$3:$E$298,5,0))</f>
        <v/>
      </c>
      <c r="B43" s="67"/>
      <c r="C43" s="259" t="str">
        <f>IF($B43="","",VLOOKUP($B43,資料表!$A:$C,2,FALSE))</f>
        <v/>
      </c>
      <c r="D43" s="259" t="str">
        <f>IF($B43="","",VLOOKUP($B43,資料表!$A:$C,3,FALSE))</f>
        <v/>
      </c>
      <c r="E43" s="263"/>
      <c r="F43" s="261" t="str">
        <f>IF($E43="","",VLOOKUP($E43,資料表!$G:$I,2,FALSE))</f>
        <v/>
      </c>
      <c r="G43" s="262" t="str">
        <f>IF($E43="","",VLOOKUP($E43,資料表!$G:$I,3,FALSE))</f>
        <v/>
      </c>
      <c r="H43" s="71"/>
      <c r="I43" s="72"/>
      <c r="J43" s="70"/>
      <c r="K43" s="278">
        <f t="shared" si="0"/>
        <v>0</v>
      </c>
      <c r="L43" s="278">
        <f t="shared" si="1"/>
        <v>0</v>
      </c>
      <c r="M43" s="75"/>
      <c r="N43" s="76"/>
      <c r="O43" s="76"/>
      <c r="P43" s="77"/>
      <c r="Q43" s="18" t="str">
        <f>IF(B43="","",VLOOKUP(B43,資料表!$A$3:$D$198,4,0))</f>
        <v/>
      </c>
    </row>
    <row r="44" spans="1:17" ht="20.100000000000001" customHeight="1">
      <c r="A44" s="290" t="str">
        <f>IF(B44="","",VLOOKUP(B44,資料表!$A$3:$E$298,5,0))</f>
        <v/>
      </c>
      <c r="B44" s="67"/>
      <c r="C44" s="259" t="str">
        <f>IF($B44="","",VLOOKUP($B44,資料表!$A:$C,2,FALSE))</f>
        <v/>
      </c>
      <c r="D44" s="259" t="str">
        <f>IF($B44="","",VLOOKUP($B44,資料表!$A:$C,3,FALSE))</f>
        <v/>
      </c>
      <c r="E44" s="263"/>
      <c r="F44" s="261" t="str">
        <f>IF($E44="","",VLOOKUP($E44,資料表!$G:$I,2,FALSE))</f>
        <v/>
      </c>
      <c r="G44" s="262" t="str">
        <f>IF($E44="","",VLOOKUP($E44,資料表!$G:$I,3,FALSE))</f>
        <v/>
      </c>
      <c r="H44" s="71"/>
      <c r="I44" s="72"/>
      <c r="J44" s="70"/>
      <c r="K44" s="278">
        <f t="shared" si="0"/>
        <v>0</v>
      </c>
      <c r="L44" s="278">
        <f t="shared" si="1"/>
        <v>0</v>
      </c>
      <c r="M44" s="75"/>
      <c r="N44" s="76"/>
      <c r="O44" s="76"/>
      <c r="P44" s="77"/>
      <c r="Q44" s="18" t="str">
        <f>IF(B44="","",VLOOKUP(B44,資料表!$A$3:$D$198,4,0))</f>
        <v/>
      </c>
    </row>
    <row r="45" spans="1:17" ht="20.100000000000001" customHeight="1">
      <c r="A45" s="290" t="str">
        <f>IF(B45="","",VLOOKUP(B45,資料表!$A$3:$E$298,5,0))</f>
        <v/>
      </c>
      <c r="B45" s="67"/>
      <c r="C45" s="259" t="str">
        <f>IF($B45="","",VLOOKUP($B45,資料表!$A:$C,2,FALSE))</f>
        <v/>
      </c>
      <c r="D45" s="259" t="str">
        <f>IF($B45="","",VLOOKUP($B45,資料表!$A:$C,3,FALSE))</f>
        <v/>
      </c>
      <c r="E45" s="263"/>
      <c r="F45" s="261" t="str">
        <f>IF($E45="","",VLOOKUP($E45,資料表!$G:$I,2,FALSE))</f>
        <v/>
      </c>
      <c r="G45" s="262" t="str">
        <f>IF($E45="","",VLOOKUP($E45,資料表!$G:$I,3,FALSE))</f>
        <v/>
      </c>
      <c r="H45" s="71"/>
      <c r="I45" s="72"/>
      <c r="J45" s="70"/>
      <c r="K45" s="278">
        <f t="shared" si="0"/>
        <v>0</v>
      </c>
      <c r="L45" s="278">
        <f t="shared" si="1"/>
        <v>0</v>
      </c>
      <c r="M45" s="75"/>
      <c r="N45" s="76"/>
      <c r="O45" s="76"/>
      <c r="P45" s="77"/>
      <c r="Q45" s="18" t="str">
        <f>IF(B45="","",VLOOKUP(B45,資料表!$A$3:$D$198,4,0))</f>
        <v/>
      </c>
    </row>
    <row r="46" spans="1:17" ht="20.100000000000001" customHeight="1">
      <c r="A46" s="290" t="str">
        <f>IF(B46="","",VLOOKUP(B46,資料表!$A$3:$E$298,5,0))</f>
        <v/>
      </c>
      <c r="B46" s="67"/>
      <c r="C46" s="259" t="str">
        <f>IF($B46="","",VLOOKUP($B46,資料表!$A:$C,2,FALSE))</f>
        <v/>
      </c>
      <c r="D46" s="259" t="str">
        <f>IF($B46="","",VLOOKUP($B46,資料表!$A:$C,3,FALSE))</f>
        <v/>
      </c>
      <c r="E46" s="263"/>
      <c r="F46" s="261" t="str">
        <f>IF($E46="","",VLOOKUP($E46,資料表!$G:$I,2,FALSE))</f>
        <v/>
      </c>
      <c r="G46" s="262" t="str">
        <f>IF($E46="","",VLOOKUP($E46,資料表!$G:$I,3,FALSE))</f>
        <v/>
      </c>
      <c r="H46" s="71"/>
      <c r="I46" s="72"/>
      <c r="J46" s="70"/>
      <c r="K46" s="278">
        <f t="shared" si="0"/>
        <v>0</v>
      </c>
      <c r="L46" s="278">
        <f t="shared" si="1"/>
        <v>0</v>
      </c>
      <c r="M46" s="75"/>
      <c r="N46" s="76"/>
      <c r="O46" s="76"/>
      <c r="P46" s="77"/>
      <c r="Q46" s="18" t="str">
        <f>IF(B46="","",VLOOKUP(B46,資料表!$A$3:$D$198,4,0))</f>
        <v/>
      </c>
    </row>
    <row r="47" spans="1:17" ht="20.100000000000001" customHeight="1">
      <c r="A47" s="290" t="str">
        <f>IF(B47="","",VLOOKUP(B47,資料表!$A$3:$E$298,5,0))</f>
        <v/>
      </c>
      <c r="B47" s="67"/>
      <c r="C47" s="259" t="str">
        <f>IF($B47="","",VLOOKUP($B47,資料表!$A:$C,2,FALSE))</f>
        <v/>
      </c>
      <c r="D47" s="259" t="str">
        <f>IF($B47="","",VLOOKUP($B47,資料表!$A:$C,3,FALSE))</f>
        <v/>
      </c>
      <c r="E47" s="263"/>
      <c r="F47" s="261" t="str">
        <f>IF($E47="","",VLOOKUP($E47,資料表!$G:$I,2,FALSE))</f>
        <v/>
      </c>
      <c r="G47" s="262" t="str">
        <f>IF($E47="","",VLOOKUP($E47,資料表!$G:$I,3,FALSE))</f>
        <v/>
      </c>
      <c r="H47" s="71"/>
      <c r="I47" s="72"/>
      <c r="J47" s="70"/>
      <c r="K47" s="278">
        <f t="shared" si="0"/>
        <v>0</v>
      </c>
      <c r="L47" s="278">
        <f t="shared" si="1"/>
        <v>0</v>
      </c>
      <c r="M47" s="75"/>
      <c r="N47" s="76"/>
      <c r="O47" s="76"/>
      <c r="P47" s="77"/>
      <c r="Q47" s="18" t="str">
        <f>IF(B47="","",VLOOKUP(B47,資料表!$A$3:$D$198,4,0))</f>
        <v/>
      </c>
    </row>
    <row r="48" spans="1:17" ht="20.100000000000001" customHeight="1">
      <c r="A48" s="290" t="str">
        <f>IF(B48="","",VLOOKUP(B48,資料表!$A$3:$E$298,5,0))</f>
        <v/>
      </c>
      <c r="B48" s="67"/>
      <c r="C48" s="259" t="str">
        <f>IF($B48="","",VLOOKUP($B48,資料表!$A:$C,2,FALSE))</f>
        <v/>
      </c>
      <c r="D48" s="259" t="str">
        <f>IF($B48="","",VLOOKUP($B48,資料表!$A:$C,3,FALSE))</f>
        <v/>
      </c>
      <c r="E48" s="263"/>
      <c r="F48" s="261" t="str">
        <f>IF($E48="","",VLOOKUP($E48,資料表!$G:$I,2,FALSE))</f>
        <v/>
      </c>
      <c r="G48" s="262" t="str">
        <f>IF($E48="","",VLOOKUP($E48,資料表!$G:$I,3,FALSE))</f>
        <v/>
      </c>
      <c r="H48" s="71"/>
      <c r="I48" s="72"/>
      <c r="J48" s="70"/>
      <c r="K48" s="278">
        <f t="shared" si="0"/>
        <v>0</v>
      </c>
      <c r="L48" s="278">
        <f t="shared" si="1"/>
        <v>0</v>
      </c>
      <c r="M48" s="75"/>
      <c r="N48" s="76"/>
      <c r="O48" s="76"/>
      <c r="P48" s="77"/>
      <c r="Q48" s="18" t="str">
        <f>IF(B48="","",VLOOKUP(B48,資料表!$A$3:$D$198,4,0))</f>
        <v/>
      </c>
    </row>
    <row r="49" spans="1:17" ht="20.100000000000001" customHeight="1">
      <c r="A49" s="290" t="str">
        <f>IF(B49="","",VLOOKUP(B49,資料表!$A$3:$E$298,5,0))</f>
        <v/>
      </c>
      <c r="B49" s="67"/>
      <c r="C49" s="259" t="str">
        <f>IF($B49="","",VLOOKUP($B49,資料表!$A:$C,2,FALSE))</f>
        <v/>
      </c>
      <c r="D49" s="259" t="str">
        <f>IF($B49="","",VLOOKUP($B49,資料表!$A:$C,3,FALSE))</f>
        <v/>
      </c>
      <c r="E49" s="263"/>
      <c r="F49" s="261" t="str">
        <f>IF($E49="","",VLOOKUP($E49,資料表!$G:$I,2,FALSE))</f>
        <v/>
      </c>
      <c r="G49" s="262" t="str">
        <f>IF($E49="","",VLOOKUP($E49,資料表!$G:$I,3,FALSE))</f>
        <v/>
      </c>
      <c r="H49" s="71"/>
      <c r="I49" s="72"/>
      <c r="J49" s="70"/>
      <c r="K49" s="278">
        <f t="shared" si="0"/>
        <v>0</v>
      </c>
      <c r="L49" s="278">
        <f t="shared" si="1"/>
        <v>0</v>
      </c>
      <c r="M49" s="75"/>
      <c r="N49" s="76"/>
      <c r="O49" s="76"/>
      <c r="P49" s="77"/>
      <c r="Q49" s="18" t="str">
        <f>IF(B49="","",VLOOKUP(B49,資料表!$A$3:$D$198,4,0))</f>
        <v/>
      </c>
    </row>
    <row r="50" spans="1:17" ht="20.100000000000001" customHeight="1">
      <c r="A50" s="290" t="str">
        <f>IF(B50="","",VLOOKUP(B50,資料表!$A$3:$E$298,5,0))</f>
        <v/>
      </c>
      <c r="B50" s="67"/>
      <c r="C50" s="259" t="str">
        <f>IF($B50="","",VLOOKUP($B50,資料表!$A:$C,2,FALSE))</f>
        <v/>
      </c>
      <c r="D50" s="259" t="str">
        <f>IF($B50="","",VLOOKUP($B50,資料表!$A:$C,3,FALSE))</f>
        <v/>
      </c>
      <c r="E50" s="263"/>
      <c r="F50" s="261" t="str">
        <f>IF($E50="","",VLOOKUP($E50,資料表!$G:$I,2,FALSE))</f>
        <v/>
      </c>
      <c r="G50" s="262" t="str">
        <f>IF($E50="","",VLOOKUP($E50,資料表!$G:$I,3,FALSE))</f>
        <v/>
      </c>
      <c r="H50" s="71"/>
      <c r="I50" s="72"/>
      <c r="J50" s="70"/>
      <c r="K50" s="278">
        <f t="shared" si="0"/>
        <v>0</v>
      </c>
      <c r="L50" s="278">
        <f t="shared" si="1"/>
        <v>0</v>
      </c>
      <c r="M50" s="75"/>
      <c r="N50" s="76"/>
      <c r="O50" s="76"/>
      <c r="P50" s="77"/>
      <c r="Q50" s="18" t="str">
        <f>IF(B50="","",VLOOKUP(B50,資料表!$A$3:$D$198,4,0))</f>
        <v/>
      </c>
    </row>
    <row r="51" spans="1:17" ht="20.100000000000001" customHeight="1">
      <c r="A51" s="290" t="str">
        <f>IF(B51="","",VLOOKUP(B51,資料表!$A$3:$E$298,5,0))</f>
        <v/>
      </c>
      <c r="B51" s="67"/>
      <c r="C51" s="259" t="str">
        <f>IF($B51="","",VLOOKUP($B51,資料表!$A:$C,2,FALSE))</f>
        <v/>
      </c>
      <c r="D51" s="259" t="str">
        <f>IF($B51="","",VLOOKUP($B51,資料表!$A:$C,3,FALSE))</f>
        <v/>
      </c>
      <c r="E51" s="263"/>
      <c r="F51" s="261" t="str">
        <f>IF($E51="","",VLOOKUP($E51,資料表!$G:$I,2,FALSE))</f>
        <v/>
      </c>
      <c r="G51" s="262" t="str">
        <f>IF($E51="","",VLOOKUP($E51,資料表!$G:$I,3,FALSE))</f>
        <v/>
      </c>
      <c r="H51" s="71"/>
      <c r="I51" s="72"/>
      <c r="J51" s="70"/>
      <c r="K51" s="278">
        <f t="shared" si="0"/>
        <v>0</v>
      </c>
      <c r="L51" s="278">
        <f t="shared" si="1"/>
        <v>0</v>
      </c>
      <c r="M51" s="75"/>
      <c r="N51" s="76"/>
      <c r="O51" s="76"/>
      <c r="P51" s="77"/>
      <c r="Q51" s="18" t="str">
        <f>IF(B51="","",VLOOKUP(B51,資料表!$A$3:$D$198,4,0))</f>
        <v/>
      </c>
    </row>
    <row r="52" spans="1:17" ht="20.100000000000001" customHeight="1">
      <c r="A52" s="290" t="str">
        <f>IF(B52="","",VLOOKUP(B52,資料表!$A$3:$E$298,5,0))</f>
        <v/>
      </c>
      <c r="B52" s="67"/>
      <c r="C52" s="259" t="str">
        <f>IF($B52="","",VLOOKUP($B52,資料表!$A:$C,2,FALSE))</f>
        <v/>
      </c>
      <c r="D52" s="259" t="str">
        <f>IF($B52="","",VLOOKUP($B52,資料表!$A:$C,3,FALSE))</f>
        <v/>
      </c>
      <c r="E52" s="263"/>
      <c r="F52" s="261" t="str">
        <f>IF($E52="","",VLOOKUP($E52,資料表!$G:$I,2,FALSE))</f>
        <v/>
      </c>
      <c r="G52" s="262" t="str">
        <f>IF($E52="","",VLOOKUP($E52,資料表!$G:$I,3,FALSE))</f>
        <v/>
      </c>
      <c r="H52" s="71"/>
      <c r="I52" s="72"/>
      <c r="J52" s="70"/>
      <c r="K52" s="278">
        <f t="shared" si="0"/>
        <v>0</v>
      </c>
      <c r="L52" s="278">
        <f t="shared" si="1"/>
        <v>0</v>
      </c>
      <c r="M52" s="75"/>
      <c r="N52" s="76"/>
      <c r="O52" s="76"/>
      <c r="P52" s="77"/>
      <c r="Q52" s="18" t="str">
        <f>IF(B52="","",VLOOKUP(B52,資料表!$A$3:$D$198,4,0))</f>
        <v/>
      </c>
    </row>
    <row r="53" spans="1:17" ht="20.100000000000001" customHeight="1">
      <c r="A53" s="290" t="str">
        <f>IF(B53="","",VLOOKUP(B53,資料表!$A$3:$E$298,5,0))</f>
        <v/>
      </c>
      <c r="B53" s="67"/>
      <c r="C53" s="259" t="str">
        <f>IF($B53="","",VLOOKUP($B53,資料表!$A:$C,2,FALSE))</f>
        <v/>
      </c>
      <c r="D53" s="259" t="str">
        <f>IF($B53="","",VLOOKUP($B53,資料表!$A:$C,3,FALSE))</f>
        <v/>
      </c>
      <c r="E53" s="263"/>
      <c r="F53" s="261" t="str">
        <f>IF($E53="","",VLOOKUP($E53,資料表!$G:$I,2,FALSE))</f>
        <v/>
      </c>
      <c r="G53" s="262" t="str">
        <f>IF($E53="","",VLOOKUP($E53,資料表!$G:$I,3,FALSE))</f>
        <v/>
      </c>
      <c r="H53" s="71"/>
      <c r="I53" s="72"/>
      <c r="J53" s="70"/>
      <c r="K53" s="278">
        <f t="shared" si="0"/>
        <v>0</v>
      </c>
      <c r="L53" s="278">
        <f t="shared" si="1"/>
        <v>0</v>
      </c>
      <c r="M53" s="75"/>
      <c r="N53" s="76"/>
      <c r="O53" s="76"/>
      <c r="P53" s="77"/>
      <c r="Q53" s="18" t="str">
        <f>IF(B53="","",VLOOKUP(B53,資料表!$A$3:$D$198,4,0))</f>
        <v/>
      </c>
    </row>
    <row r="54" spans="1:17" ht="20.100000000000001" customHeight="1">
      <c r="A54" s="290" t="str">
        <f>IF(B54="","",VLOOKUP(B54,資料表!$A$3:$E$298,5,0))</f>
        <v/>
      </c>
      <c r="B54" s="67"/>
      <c r="C54" s="259" t="str">
        <f>IF($B54="","",VLOOKUP($B54,資料表!$A:$C,2,FALSE))</f>
        <v/>
      </c>
      <c r="D54" s="259" t="str">
        <f>IF($B54="","",VLOOKUP($B54,資料表!$A:$C,3,FALSE))</f>
        <v/>
      </c>
      <c r="E54" s="263"/>
      <c r="F54" s="261" t="str">
        <f>IF($E54="","",VLOOKUP($E54,資料表!$G:$I,2,FALSE))</f>
        <v/>
      </c>
      <c r="G54" s="262" t="str">
        <f>IF($E54="","",VLOOKUP($E54,資料表!$G:$I,3,FALSE))</f>
        <v/>
      </c>
      <c r="H54" s="71"/>
      <c r="I54" s="72"/>
      <c r="J54" s="70"/>
      <c r="K54" s="278">
        <f t="shared" si="0"/>
        <v>0</v>
      </c>
      <c r="L54" s="278">
        <f t="shared" si="1"/>
        <v>0</v>
      </c>
      <c r="M54" s="75"/>
      <c r="N54" s="76"/>
      <c r="O54" s="76"/>
      <c r="P54" s="77"/>
      <c r="Q54" s="18" t="str">
        <f>IF(B54="","",VLOOKUP(B54,資料表!$A$3:$D$198,4,0))</f>
        <v/>
      </c>
    </row>
    <row r="55" spans="1:17" ht="20.100000000000001" customHeight="1">
      <c r="A55" s="290" t="str">
        <f>IF(B55="","",VLOOKUP(B55,資料表!$A$3:$E$298,5,0))</f>
        <v/>
      </c>
      <c r="B55" s="67"/>
      <c r="C55" s="259" t="str">
        <f>IF($B55="","",VLOOKUP($B55,資料表!$A:$C,2,FALSE))</f>
        <v/>
      </c>
      <c r="D55" s="259" t="str">
        <f>IF($B55="","",VLOOKUP($B55,資料表!$A:$C,3,FALSE))</f>
        <v/>
      </c>
      <c r="E55" s="263"/>
      <c r="F55" s="261" t="str">
        <f>IF($E55="","",VLOOKUP($E55,資料表!$G:$I,2,FALSE))</f>
        <v/>
      </c>
      <c r="G55" s="262" t="str">
        <f>IF($E55="","",VLOOKUP($E55,資料表!$G:$I,3,FALSE))</f>
        <v/>
      </c>
      <c r="H55" s="71"/>
      <c r="I55" s="72"/>
      <c r="J55" s="70"/>
      <c r="K55" s="278">
        <f t="shared" si="0"/>
        <v>0</v>
      </c>
      <c r="L55" s="278">
        <f t="shared" si="1"/>
        <v>0</v>
      </c>
      <c r="M55" s="75"/>
      <c r="N55" s="76"/>
      <c r="O55" s="76"/>
      <c r="P55" s="77"/>
      <c r="Q55" s="18" t="str">
        <f>IF(B55="","",VLOOKUP(B55,資料表!$A$3:$D$198,4,0))</f>
        <v/>
      </c>
    </row>
    <row r="56" spans="1:17" ht="20.100000000000001" customHeight="1">
      <c r="A56" s="290" t="str">
        <f>IF(B56="","",VLOOKUP(B56,資料表!$A$3:$E$298,5,0))</f>
        <v/>
      </c>
      <c r="B56" s="67"/>
      <c r="C56" s="259" t="str">
        <f>IF($B56="","",VLOOKUP($B56,資料表!$A:$C,2,FALSE))</f>
        <v/>
      </c>
      <c r="D56" s="259" t="str">
        <f>IF($B56="","",VLOOKUP($B56,資料表!$A:$C,3,FALSE))</f>
        <v/>
      </c>
      <c r="E56" s="263"/>
      <c r="F56" s="261" t="str">
        <f>IF($E56="","",VLOOKUP($E56,資料表!$G:$I,2,FALSE))</f>
        <v/>
      </c>
      <c r="G56" s="262" t="str">
        <f>IF($E56="","",VLOOKUP($E56,資料表!$G:$I,3,FALSE))</f>
        <v/>
      </c>
      <c r="H56" s="71"/>
      <c r="I56" s="72"/>
      <c r="J56" s="70"/>
      <c r="K56" s="278">
        <f t="shared" si="0"/>
        <v>0</v>
      </c>
      <c r="L56" s="278">
        <f t="shared" si="1"/>
        <v>0</v>
      </c>
      <c r="M56" s="75"/>
      <c r="N56" s="76"/>
      <c r="O56" s="76"/>
      <c r="P56" s="77"/>
      <c r="Q56" s="18" t="str">
        <f>IF(B56="","",VLOOKUP(B56,資料表!$A$3:$D$198,4,0))</f>
        <v/>
      </c>
    </row>
    <row r="57" spans="1:17" ht="20.100000000000001" customHeight="1">
      <c r="A57" s="290" t="str">
        <f>IF(B57="","",VLOOKUP(B57,資料表!$A$3:$E$298,5,0))</f>
        <v/>
      </c>
      <c r="B57" s="67"/>
      <c r="C57" s="259" t="str">
        <f>IF($B57="","",VLOOKUP($B57,資料表!$A:$C,2,FALSE))</f>
        <v/>
      </c>
      <c r="D57" s="259" t="str">
        <f>IF($B57="","",VLOOKUP($B57,資料表!$A:$C,3,FALSE))</f>
        <v/>
      </c>
      <c r="E57" s="263"/>
      <c r="F57" s="261" t="str">
        <f>IF($E57="","",VLOOKUP($E57,資料表!$G:$I,2,FALSE))</f>
        <v/>
      </c>
      <c r="G57" s="262" t="str">
        <f>IF($E57="","",VLOOKUP($E57,資料表!$G:$I,3,FALSE))</f>
        <v/>
      </c>
      <c r="H57" s="71"/>
      <c r="I57" s="72"/>
      <c r="J57" s="70"/>
      <c r="K57" s="278">
        <f t="shared" si="0"/>
        <v>0</v>
      </c>
      <c r="L57" s="278">
        <f t="shared" si="1"/>
        <v>0</v>
      </c>
      <c r="M57" s="75"/>
      <c r="N57" s="76"/>
      <c r="O57" s="76"/>
      <c r="P57" s="77"/>
      <c r="Q57" s="18" t="str">
        <f>IF(B57="","",VLOOKUP(B57,資料表!$A$3:$D$198,4,0))</f>
        <v/>
      </c>
    </row>
    <row r="58" spans="1:17" ht="20.100000000000001" customHeight="1">
      <c r="A58" s="290" t="str">
        <f>IF(B58="","",VLOOKUP(B58,資料表!$A$3:$E$298,5,0))</f>
        <v/>
      </c>
      <c r="B58" s="67"/>
      <c r="C58" s="259" t="str">
        <f>IF($B58="","",VLOOKUP($B58,資料表!$A:$C,2,FALSE))</f>
        <v/>
      </c>
      <c r="D58" s="259" t="str">
        <f>IF($B58="","",VLOOKUP($B58,資料表!$A:$C,3,FALSE))</f>
        <v/>
      </c>
      <c r="E58" s="263"/>
      <c r="F58" s="261" t="str">
        <f>IF($E58="","",VLOOKUP($E58,資料表!$G:$I,2,FALSE))</f>
        <v/>
      </c>
      <c r="G58" s="262" t="str">
        <f>IF($E58="","",VLOOKUP($E58,資料表!$G:$I,3,FALSE))</f>
        <v/>
      </c>
      <c r="H58" s="71"/>
      <c r="I58" s="72"/>
      <c r="J58" s="70"/>
      <c r="K58" s="278">
        <f t="shared" si="0"/>
        <v>0</v>
      </c>
      <c r="L58" s="278">
        <f t="shared" si="1"/>
        <v>0</v>
      </c>
      <c r="M58" s="75"/>
      <c r="N58" s="76"/>
      <c r="O58" s="76"/>
      <c r="P58" s="77"/>
      <c r="Q58" s="18" t="str">
        <f>IF(B58="","",VLOOKUP(B58,資料表!$A$3:$D$198,4,0))</f>
        <v/>
      </c>
    </row>
    <row r="59" spans="1:17" ht="20.100000000000001" customHeight="1">
      <c r="A59" s="290" t="str">
        <f>IF(B59="","",VLOOKUP(B59,資料表!$A$3:$E$298,5,0))</f>
        <v/>
      </c>
      <c r="B59" s="67"/>
      <c r="C59" s="259" t="str">
        <f>IF($B59="","",VLOOKUP($B59,資料表!$A:$C,2,FALSE))</f>
        <v/>
      </c>
      <c r="D59" s="259" t="str">
        <f>IF($B59="","",VLOOKUP($B59,資料表!$A:$C,3,FALSE))</f>
        <v/>
      </c>
      <c r="E59" s="263"/>
      <c r="F59" s="261" t="str">
        <f>IF($E59="","",VLOOKUP($E59,資料表!$G:$I,2,FALSE))</f>
        <v/>
      </c>
      <c r="G59" s="262" t="str">
        <f>IF($E59="","",VLOOKUP($E59,資料表!$G:$I,3,FALSE))</f>
        <v/>
      </c>
      <c r="H59" s="71"/>
      <c r="I59" s="72"/>
      <c r="J59" s="70"/>
      <c r="K59" s="278">
        <f t="shared" si="0"/>
        <v>0</v>
      </c>
      <c r="L59" s="278">
        <f t="shared" si="1"/>
        <v>0</v>
      </c>
      <c r="M59" s="75"/>
      <c r="N59" s="76"/>
      <c r="O59" s="76"/>
      <c r="P59" s="77"/>
      <c r="Q59" s="18" t="str">
        <f>IF(B59="","",VLOOKUP(B59,資料表!$A$3:$D$198,4,0))</f>
        <v/>
      </c>
    </row>
    <row r="60" spans="1:17" ht="20.100000000000001" customHeight="1">
      <c r="A60" s="290" t="str">
        <f>IF(B60="","",VLOOKUP(B60,資料表!$A$3:$E$298,5,0))</f>
        <v/>
      </c>
      <c r="B60" s="67"/>
      <c r="C60" s="259" t="str">
        <f>IF($B60="","",VLOOKUP($B60,資料表!$A:$C,2,FALSE))</f>
        <v/>
      </c>
      <c r="D60" s="259" t="str">
        <f>IF($B60="","",VLOOKUP($B60,資料表!$A:$C,3,FALSE))</f>
        <v/>
      </c>
      <c r="E60" s="263"/>
      <c r="F60" s="261" t="str">
        <f>IF($E60="","",VLOOKUP($E60,資料表!$G:$I,2,FALSE))</f>
        <v/>
      </c>
      <c r="G60" s="262" t="str">
        <f>IF($E60="","",VLOOKUP($E60,資料表!$G:$I,3,FALSE))</f>
        <v/>
      </c>
      <c r="H60" s="71"/>
      <c r="I60" s="72"/>
      <c r="J60" s="70"/>
      <c r="K60" s="278">
        <f t="shared" si="0"/>
        <v>0</v>
      </c>
      <c r="L60" s="278">
        <f t="shared" si="1"/>
        <v>0</v>
      </c>
      <c r="M60" s="75"/>
      <c r="N60" s="76"/>
      <c r="O60" s="76"/>
      <c r="P60" s="77"/>
      <c r="Q60" s="18" t="str">
        <f>IF(B60="","",VLOOKUP(B60,資料表!$A$3:$D$198,4,0))</f>
        <v/>
      </c>
    </row>
    <row r="61" spans="1:17" ht="20.100000000000001" customHeight="1">
      <c r="A61" s="290" t="str">
        <f>IF(B61="","",VLOOKUP(B61,資料表!$A$3:$E$298,5,0))</f>
        <v/>
      </c>
      <c r="B61" s="67"/>
      <c r="C61" s="259" t="str">
        <f>IF($B61="","",VLOOKUP($B61,資料表!$A:$C,2,FALSE))</f>
        <v/>
      </c>
      <c r="D61" s="259" t="str">
        <f>IF($B61="","",VLOOKUP($B61,資料表!$A:$C,3,FALSE))</f>
        <v/>
      </c>
      <c r="E61" s="263"/>
      <c r="F61" s="261" t="str">
        <f>IF($E61="","",VLOOKUP($E61,資料表!$G:$I,2,FALSE))</f>
        <v/>
      </c>
      <c r="G61" s="262" t="str">
        <f>IF($E61="","",VLOOKUP($E61,資料表!$G:$I,3,FALSE))</f>
        <v/>
      </c>
      <c r="H61" s="71"/>
      <c r="I61" s="72"/>
      <c r="J61" s="70"/>
      <c r="K61" s="278">
        <f t="shared" si="0"/>
        <v>0</v>
      </c>
      <c r="L61" s="278">
        <f t="shared" si="1"/>
        <v>0</v>
      </c>
      <c r="M61" s="75"/>
      <c r="N61" s="76"/>
      <c r="O61" s="76"/>
      <c r="P61" s="77"/>
      <c r="Q61" s="18" t="str">
        <f>IF(B61="","",VLOOKUP(B61,資料表!$A$3:$D$198,4,0))</f>
        <v/>
      </c>
    </row>
    <row r="62" spans="1:17" ht="20.100000000000001" customHeight="1">
      <c r="A62" s="290" t="str">
        <f>IF(B62="","",VLOOKUP(B62,資料表!$A$3:$E$298,5,0))</f>
        <v/>
      </c>
      <c r="B62" s="67"/>
      <c r="C62" s="259" t="str">
        <f>IF($B62="","",VLOOKUP($B62,資料表!$A:$C,2,FALSE))</f>
        <v/>
      </c>
      <c r="D62" s="259" t="str">
        <f>IF($B62="","",VLOOKUP($B62,資料表!$A:$C,3,FALSE))</f>
        <v/>
      </c>
      <c r="E62" s="263"/>
      <c r="F62" s="261" t="str">
        <f>IF($E62="","",VLOOKUP($E62,資料表!$G:$I,2,FALSE))</f>
        <v/>
      </c>
      <c r="G62" s="262" t="str">
        <f>IF($E62="","",VLOOKUP($E62,資料表!$G:$I,3,FALSE))</f>
        <v/>
      </c>
      <c r="H62" s="71"/>
      <c r="I62" s="72"/>
      <c r="J62" s="70"/>
      <c r="K62" s="278">
        <f t="shared" si="0"/>
        <v>0</v>
      </c>
      <c r="L62" s="278">
        <f t="shared" si="1"/>
        <v>0</v>
      </c>
      <c r="M62" s="75"/>
      <c r="N62" s="76"/>
      <c r="O62" s="76"/>
      <c r="P62" s="77"/>
      <c r="Q62" s="18" t="str">
        <f>IF(B62="","",VLOOKUP(B62,資料表!$A$3:$D$198,4,0))</f>
        <v/>
      </c>
    </row>
    <row r="63" spans="1:17" ht="20.100000000000001" customHeight="1">
      <c r="A63" s="290" t="str">
        <f>IF(B63="","",VLOOKUP(B63,資料表!$A$3:$E$298,5,0))</f>
        <v/>
      </c>
      <c r="B63" s="67"/>
      <c r="C63" s="259" t="str">
        <f>IF($B63="","",VLOOKUP($B63,資料表!$A:$C,2,FALSE))</f>
        <v/>
      </c>
      <c r="D63" s="259" t="str">
        <f>IF($B63="","",VLOOKUP($B63,資料表!$A:$C,3,FALSE))</f>
        <v/>
      </c>
      <c r="E63" s="263"/>
      <c r="F63" s="261" t="str">
        <f>IF($E63="","",VLOOKUP($E63,資料表!$G:$I,2,FALSE))</f>
        <v/>
      </c>
      <c r="G63" s="262" t="str">
        <f>IF($E63="","",VLOOKUP($E63,資料表!$G:$I,3,FALSE))</f>
        <v/>
      </c>
      <c r="H63" s="71"/>
      <c r="I63" s="72"/>
      <c r="J63" s="70"/>
      <c r="K63" s="278">
        <f t="shared" si="0"/>
        <v>0</v>
      </c>
      <c r="L63" s="278">
        <f t="shared" si="1"/>
        <v>0</v>
      </c>
      <c r="M63" s="75"/>
      <c r="N63" s="76"/>
      <c r="O63" s="76"/>
      <c r="P63" s="77"/>
      <c r="Q63" s="18" t="str">
        <f>IF(B63="","",VLOOKUP(B63,資料表!$A$3:$D$198,4,0))</f>
        <v/>
      </c>
    </row>
    <row r="64" spans="1:17" ht="20.100000000000001" customHeight="1">
      <c r="A64" s="290" t="str">
        <f>IF(B64="","",VLOOKUP(B64,資料表!$A$3:$E$298,5,0))</f>
        <v/>
      </c>
      <c r="B64" s="67"/>
      <c r="C64" s="259" t="str">
        <f>IF($B64="","",VLOOKUP($B64,資料表!$A:$C,2,FALSE))</f>
        <v/>
      </c>
      <c r="D64" s="259" t="str">
        <f>IF($B64="","",VLOOKUP($B64,資料表!$A:$C,3,FALSE))</f>
        <v/>
      </c>
      <c r="E64" s="263"/>
      <c r="F64" s="261" t="str">
        <f>IF($E64="","",VLOOKUP($E64,資料表!$G:$I,2,FALSE))</f>
        <v/>
      </c>
      <c r="G64" s="262" t="str">
        <f>IF($E64="","",VLOOKUP($E64,資料表!$G:$I,3,FALSE))</f>
        <v/>
      </c>
      <c r="H64" s="71"/>
      <c r="I64" s="72"/>
      <c r="J64" s="70"/>
      <c r="K64" s="278">
        <f t="shared" si="0"/>
        <v>0</v>
      </c>
      <c r="L64" s="278">
        <f t="shared" si="1"/>
        <v>0</v>
      </c>
      <c r="M64" s="75"/>
      <c r="N64" s="76"/>
      <c r="O64" s="76"/>
      <c r="P64" s="77"/>
      <c r="Q64" s="18" t="str">
        <f>IF(B64="","",VLOOKUP(B64,資料表!$A$3:$D$198,4,0))</f>
        <v/>
      </c>
    </row>
    <row r="65" spans="1:17" ht="20.100000000000001" customHeight="1">
      <c r="A65" s="290" t="str">
        <f>IF(B65="","",VLOOKUP(B65,資料表!$A$3:$E$298,5,0))</f>
        <v/>
      </c>
      <c r="B65" s="67"/>
      <c r="C65" s="259" t="str">
        <f>IF($B65="","",VLOOKUP($B65,資料表!$A:$C,2,FALSE))</f>
        <v/>
      </c>
      <c r="D65" s="259" t="str">
        <f>IF($B65="","",VLOOKUP($B65,資料表!$A:$C,3,FALSE))</f>
        <v/>
      </c>
      <c r="E65" s="263"/>
      <c r="F65" s="261" t="str">
        <f>IF($E65="","",VLOOKUP($E65,資料表!$G:$I,2,FALSE))</f>
        <v/>
      </c>
      <c r="G65" s="262" t="str">
        <f>IF($E65="","",VLOOKUP($E65,資料表!$G:$I,3,FALSE))</f>
        <v/>
      </c>
      <c r="H65" s="71"/>
      <c r="I65" s="72"/>
      <c r="J65" s="70"/>
      <c r="K65" s="278">
        <f t="shared" si="0"/>
        <v>0</v>
      </c>
      <c r="L65" s="278">
        <f t="shared" si="1"/>
        <v>0</v>
      </c>
      <c r="M65" s="75"/>
      <c r="N65" s="76"/>
      <c r="O65" s="76"/>
      <c r="P65" s="77"/>
      <c r="Q65" s="18" t="str">
        <f>IF(B65="","",VLOOKUP(B65,資料表!$A$3:$D$198,4,0))</f>
        <v/>
      </c>
    </row>
    <row r="66" spans="1:17" ht="20.100000000000001" customHeight="1">
      <c r="A66" s="290" t="str">
        <f>IF(B66="","",VLOOKUP(B66,資料表!$A$3:$E$298,5,0))</f>
        <v/>
      </c>
      <c r="B66" s="67"/>
      <c r="C66" s="259" t="str">
        <f>IF($B66="","",VLOOKUP($B66,資料表!$A:$C,2,FALSE))</f>
        <v/>
      </c>
      <c r="D66" s="259" t="str">
        <f>IF($B66="","",VLOOKUP($B66,資料表!$A:$C,3,FALSE))</f>
        <v/>
      </c>
      <c r="E66" s="263"/>
      <c r="F66" s="261" t="str">
        <f>IF($E66="","",VLOOKUP($E66,資料表!$G:$I,2,FALSE))</f>
        <v/>
      </c>
      <c r="G66" s="262" t="str">
        <f>IF($E66="","",VLOOKUP($E66,資料表!$G:$I,3,FALSE))</f>
        <v/>
      </c>
      <c r="H66" s="71"/>
      <c r="I66" s="72"/>
      <c r="J66" s="70"/>
      <c r="K66" s="278">
        <f t="shared" si="0"/>
        <v>0</v>
      </c>
      <c r="L66" s="278">
        <f t="shared" si="1"/>
        <v>0</v>
      </c>
      <c r="M66" s="75"/>
      <c r="N66" s="76"/>
      <c r="O66" s="76"/>
      <c r="P66" s="77"/>
      <c r="Q66" s="18" t="str">
        <f>IF(B66="","",VLOOKUP(B66,資料表!$A$3:$D$198,4,0))</f>
        <v/>
      </c>
    </row>
    <row r="67" spans="1:17" ht="20.100000000000001" customHeight="1">
      <c r="A67" s="290" t="str">
        <f>IF(B67="","",VLOOKUP(B67,資料表!$A$3:$E$298,5,0))</f>
        <v/>
      </c>
      <c r="B67" s="67"/>
      <c r="C67" s="259" t="str">
        <f>IF($B67="","",VLOOKUP($B67,資料表!$A:$C,2,FALSE))</f>
        <v/>
      </c>
      <c r="D67" s="259" t="str">
        <f>IF($B67="","",VLOOKUP($B67,資料表!$A:$C,3,FALSE))</f>
        <v/>
      </c>
      <c r="E67" s="263"/>
      <c r="F67" s="261" t="str">
        <f>IF($E67="","",VLOOKUP($E67,資料表!$G:$I,2,FALSE))</f>
        <v/>
      </c>
      <c r="G67" s="262" t="str">
        <f>IF($E67="","",VLOOKUP($E67,資料表!$G:$I,3,FALSE))</f>
        <v/>
      </c>
      <c r="H67" s="71"/>
      <c r="I67" s="72"/>
      <c r="J67" s="70"/>
      <c r="K67" s="278">
        <f t="shared" si="0"/>
        <v>0</v>
      </c>
      <c r="L67" s="278">
        <f t="shared" si="1"/>
        <v>0</v>
      </c>
      <c r="M67" s="75"/>
      <c r="N67" s="76"/>
      <c r="O67" s="76"/>
      <c r="P67" s="77"/>
      <c r="Q67" s="18" t="str">
        <f>IF(B67="","",VLOOKUP(B67,資料表!$A$3:$D$198,4,0))</f>
        <v/>
      </c>
    </row>
    <row r="68" spans="1:17" ht="20.100000000000001" customHeight="1">
      <c r="A68" s="290" t="str">
        <f>IF(B68="","",VLOOKUP(B68,資料表!$A$3:$E$298,5,0))</f>
        <v/>
      </c>
      <c r="B68" s="67"/>
      <c r="C68" s="259" t="str">
        <f>IF($B68="","",VLOOKUP($B68,資料表!$A:$C,2,FALSE))</f>
        <v/>
      </c>
      <c r="D68" s="259" t="str">
        <f>IF($B68="","",VLOOKUP($B68,資料表!$A:$C,3,FALSE))</f>
        <v/>
      </c>
      <c r="E68" s="263"/>
      <c r="F68" s="261" t="str">
        <f>IF($E68="","",VLOOKUP($E68,資料表!$G:$I,2,FALSE))</f>
        <v/>
      </c>
      <c r="G68" s="262" t="str">
        <f>IF($E68="","",VLOOKUP($E68,資料表!$G:$I,3,FALSE))</f>
        <v/>
      </c>
      <c r="H68" s="71"/>
      <c r="I68" s="72"/>
      <c r="J68" s="70"/>
      <c r="K68" s="278">
        <f t="shared" si="0"/>
        <v>0</v>
      </c>
      <c r="L68" s="278">
        <f t="shared" si="1"/>
        <v>0</v>
      </c>
      <c r="M68" s="75"/>
      <c r="N68" s="76"/>
      <c r="O68" s="76"/>
      <c r="P68" s="77"/>
      <c r="Q68" s="18" t="str">
        <f>IF(B68="","",VLOOKUP(B68,資料表!$A$3:$D$198,4,0))</f>
        <v/>
      </c>
    </row>
    <row r="69" spans="1:17" ht="20.100000000000001" customHeight="1">
      <c r="A69" s="290" t="str">
        <f>IF(B69="","",VLOOKUP(B69,資料表!$A$3:$E$298,5,0))</f>
        <v/>
      </c>
      <c r="B69" s="67"/>
      <c r="C69" s="259" t="str">
        <f>IF($B69="","",VLOOKUP($B69,資料表!$A:$C,2,FALSE))</f>
        <v/>
      </c>
      <c r="D69" s="259" t="str">
        <f>IF($B69="","",VLOOKUP($B69,資料表!$A:$C,3,FALSE))</f>
        <v/>
      </c>
      <c r="E69" s="263"/>
      <c r="F69" s="261" t="str">
        <f>IF($E69="","",VLOOKUP($E69,資料表!$G:$I,2,FALSE))</f>
        <v/>
      </c>
      <c r="G69" s="262" t="str">
        <f>IF($E69="","",VLOOKUP($E69,資料表!$G:$I,3,FALSE))</f>
        <v/>
      </c>
      <c r="H69" s="71"/>
      <c r="I69" s="72"/>
      <c r="J69" s="70"/>
      <c r="K69" s="278">
        <f t="shared" si="0"/>
        <v>0</v>
      </c>
      <c r="L69" s="278">
        <f t="shared" si="1"/>
        <v>0</v>
      </c>
      <c r="M69" s="75"/>
      <c r="N69" s="76"/>
      <c r="O69" s="76"/>
      <c r="P69" s="77"/>
      <c r="Q69" s="18" t="str">
        <f>IF(B69="","",VLOOKUP(B69,資料表!$A$3:$D$198,4,0))</f>
        <v/>
      </c>
    </row>
    <row r="70" spans="1:17" ht="20.100000000000001" customHeight="1">
      <c r="A70" s="290" t="str">
        <f>IF(B70="","",VLOOKUP(B70,資料表!$A$3:$E$298,5,0))</f>
        <v/>
      </c>
      <c r="B70" s="67"/>
      <c r="C70" s="259" t="str">
        <f>IF($B70="","",VLOOKUP($B70,資料表!$A:$C,2,FALSE))</f>
        <v/>
      </c>
      <c r="D70" s="259" t="str">
        <f>IF($B70="","",VLOOKUP($B70,資料表!$A:$C,3,FALSE))</f>
        <v/>
      </c>
      <c r="E70" s="263"/>
      <c r="F70" s="261" t="str">
        <f>IF($E70="","",VLOOKUP($E70,資料表!$G:$I,2,FALSE))</f>
        <v/>
      </c>
      <c r="G70" s="262" t="str">
        <f>IF($E70="","",VLOOKUP($E70,資料表!$G:$I,3,FALSE))</f>
        <v/>
      </c>
      <c r="H70" s="71"/>
      <c r="I70" s="72"/>
      <c r="J70" s="70"/>
      <c r="K70" s="278">
        <f t="shared" si="0"/>
        <v>0</v>
      </c>
      <c r="L70" s="278">
        <f t="shared" si="1"/>
        <v>0</v>
      </c>
      <c r="M70" s="75"/>
      <c r="N70" s="76"/>
      <c r="O70" s="76"/>
      <c r="P70" s="77"/>
      <c r="Q70" s="18" t="str">
        <f>IF(B70="","",VLOOKUP(B70,資料表!$A$3:$D$198,4,0))</f>
        <v/>
      </c>
    </row>
    <row r="71" spans="1:17" ht="20.100000000000001" customHeight="1">
      <c r="A71" s="290" t="str">
        <f>IF(B71="","",VLOOKUP(B71,資料表!$A$3:$E$298,5,0))</f>
        <v/>
      </c>
      <c r="B71" s="67"/>
      <c r="C71" s="259" t="str">
        <f>IF($B71="","",VLOOKUP($B71,資料表!$A:$C,2,FALSE))</f>
        <v/>
      </c>
      <c r="D71" s="259" t="str">
        <f>IF($B71="","",VLOOKUP($B71,資料表!$A:$C,3,FALSE))</f>
        <v/>
      </c>
      <c r="E71" s="263"/>
      <c r="F71" s="261" t="str">
        <f>IF($E71="","",VLOOKUP($E71,資料表!$G:$I,2,FALSE))</f>
        <v/>
      </c>
      <c r="G71" s="262" t="str">
        <f>IF($E71="","",VLOOKUP($E71,資料表!$G:$I,3,FALSE))</f>
        <v/>
      </c>
      <c r="H71" s="71"/>
      <c r="I71" s="72"/>
      <c r="J71" s="70"/>
      <c r="K71" s="278">
        <f t="shared" si="0"/>
        <v>0</v>
      </c>
      <c r="L71" s="278">
        <f t="shared" si="1"/>
        <v>0</v>
      </c>
      <c r="M71" s="75"/>
      <c r="N71" s="76"/>
      <c r="O71" s="76"/>
      <c r="P71" s="77"/>
      <c r="Q71" s="18" t="str">
        <f>IF(B71="","",VLOOKUP(B71,資料表!$A$3:$D$198,4,0))</f>
        <v/>
      </c>
    </row>
    <row r="72" spans="1:17" ht="20.100000000000001" customHeight="1">
      <c r="A72" s="290" t="str">
        <f>IF(B72="","",VLOOKUP(B72,資料表!$A$3:$E$298,5,0))</f>
        <v/>
      </c>
      <c r="B72" s="67"/>
      <c r="C72" s="259" t="str">
        <f>IF($B72="","",VLOOKUP($B72,資料表!$A:$C,2,FALSE))</f>
        <v/>
      </c>
      <c r="D72" s="259" t="str">
        <f>IF($B72="","",VLOOKUP($B72,資料表!$A:$C,3,FALSE))</f>
        <v/>
      </c>
      <c r="E72" s="263"/>
      <c r="F72" s="261" t="str">
        <f>IF($E72="","",VLOOKUP($E72,資料表!$G:$I,2,FALSE))</f>
        <v/>
      </c>
      <c r="G72" s="262" t="str">
        <f>IF($E72="","",VLOOKUP($E72,資料表!$G:$I,3,FALSE))</f>
        <v/>
      </c>
      <c r="H72" s="71"/>
      <c r="I72" s="72"/>
      <c r="J72" s="70"/>
      <c r="K72" s="278">
        <f t="shared" si="0"/>
        <v>0</v>
      </c>
      <c r="L72" s="278">
        <f t="shared" si="1"/>
        <v>0</v>
      </c>
      <c r="M72" s="75"/>
      <c r="N72" s="76"/>
      <c r="O72" s="76"/>
      <c r="P72" s="77"/>
      <c r="Q72" s="18" t="str">
        <f>IF(B72="","",VLOOKUP(B72,資料表!$A$3:$D$198,4,0))</f>
        <v/>
      </c>
    </row>
    <row r="73" spans="1:17" ht="20.100000000000001" customHeight="1">
      <c r="A73" s="290" t="str">
        <f>IF(B73="","",VLOOKUP(B73,資料表!$A$3:$E$298,5,0))</f>
        <v/>
      </c>
      <c r="B73" s="67"/>
      <c r="C73" s="259" t="str">
        <f>IF($B73="","",VLOOKUP($B73,資料表!$A:$C,2,FALSE))</f>
        <v/>
      </c>
      <c r="D73" s="259" t="str">
        <f>IF($B73="","",VLOOKUP($B73,資料表!$A:$C,3,FALSE))</f>
        <v/>
      </c>
      <c r="E73" s="263"/>
      <c r="F73" s="261" t="str">
        <f>IF($E73="","",VLOOKUP($E73,資料表!$G:$I,2,FALSE))</f>
        <v/>
      </c>
      <c r="G73" s="262" t="str">
        <f>IF($E73="","",VLOOKUP($E73,資料表!$G:$I,3,FALSE))</f>
        <v/>
      </c>
      <c r="H73" s="71"/>
      <c r="I73" s="72"/>
      <c r="J73" s="70"/>
      <c r="K73" s="278">
        <f t="shared" si="0"/>
        <v>0</v>
      </c>
      <c r="L73" s="278">
        <f t="shared" si="1"/>
        <v>0</v>
      </c>
      <c r="M73" s="75"/>
      <c r="N73" s="76"/>
      <c r="O73" s="76"/>
      <c r="P73" s="77"/>
      <c r="Q73" s="18" t="str">
        <f>IF(B73="","",VLOOKUP(B73,資料表!$A$3:$D$198,4,0))</f>
        <v/>
      </c>
    </row>
    <row r="74" spans="1:17" ht="20.100000000000001" customHeight="1">
      <c r="A74" s="290" t="str">
        <f>IF(B74="","",VLOOKUP(B74,資料表!$A$3:$E$298,5,0))</f>
        <v/>
      </c>
      <c r="B74" s="67"/>
      <c r="C74" s="259" t="str">
        <f>IF($B74="","",VLOOKUP($B74,資料表!$A:$C,2,FALSE))</f>
        <v/>
      </c>
      <c r="D74" s="259" t="str">
        <f>IF($B74="","",VLOOKUP($B74,資料表!$A:$C,3,FALSE))</f>
        <v/>
      </c>
      <c r="E74" s="263"/>
      <c r="F74" s="261" t="str">
        <f>IF($E74="","",VLOOKUP($E74,資料表!$G:$I,2,FALSE))</f>
        <v/>
      </c>
      <c r="G74" s="262" t="str">
        <f>IF($E74="","",VLOOKUP($E74,資料表!$G:$I,3,FALSE))</f>
        <v/>
      </c>
      <c r="H74" s="71"/>
      <c r="I74" s="72"/>
      <c r="J74" s="70"/>
      <c r="K74" s="278">
        <f t="shared" si="0"/>
        <v>0</v>
      </c>
      <c r="L74" s="278">
        <f t="shared" si="1"/>
        <v>0</v>
      </c>
      <c r="M74" s="75"/>
      <c r="N74" s="76"/>
      <c r="O74" s="76"/>
      <c r="P74" s="77"/>
      <c r="Q74" s="18" t="str">
        <f>IF(B74="","",VLOOKUP(B74,資料表!$A$3:$D$198,4,0))</f>
        <v/>
      </c>
    </row>
    <row r="75" spans="1:17" ht="20.100000000000001" customHeight="1">
      <c r="A75" s="290" t="str">
        <f>IF(B75="","",VLOOKUP(B75,資料表!$A$3:$E$298,5,0))</f>
        <v/>
      </c>
      <c r="B75" s="67"/>
      <c r="C75" s="259" t="str">
        <f>IF($B75="","",VLOOKUP($B75,資料表!$A:$C,2,FALSE))</f>
        <v/>
      </c>
      <c r="D75" s="259" t="str">
        <f>IF($B75="","",VLOOKUP($B75,資料表!$A:$C,3,FALSE))</f>
        <v/>
      </c>
      <c r="E75" s="263"/>
      <c r="F75" s="261" t="str">
        <f>IF($E75="","",VLOOKUP($E75,資料表!$G:$I,2,FALSE))</f>
        <v/>
      </c>
      <c r="G75" s="262" t="str">
        <f>IF($E75="","",VLOOKUP($E75,資料表!$G:$I,3,FALSE))</f>
        <v/>
      </c>
      <c r="H75" s="71"/>
      <c r="I75" s="72"/>
      <c r="J75" s="70"/>
      <c r="K75" s="278">
        <f t="shared" ref="K75:K138" si="2">IF(OR($M75=1,$M75=""),ROUND($J75*0.05,0),0)</f>
        <v>0</v>
      </c>
      <c r="L75" s="278">
        <f t="shared" ref="L75:L138" si="3">SUM(J75:K75)</f>
        <v>0</v>
      </c>
      <c r="M75" s="75"/>
      <c r="N75" s="76"/>
      <c r="O75" s="76"/>
      <c r="P75" s="77"/>
      <c r="Q75" s="18" t="str">
        <f>IF(B75="","",VLOOKUP(B75,資料表!$A$3:$D$198,4,0))</f>
        <v/>
      </c>
    </row>
    <row r="76" spans="1:17" ht="20.100000000000001" customHeight="1">
      <c r="A76" s="290" t="str">
        <f>IF(B76="","",VLOOKUP(B76,資料表!$A$3:$E$298,5,0))</f>
        <v/>
      </c>
      <c r="B76" s="67"/>
      <c r="C76" s="259" t="str">
        <f>IF($B76="","",VLOOKUP($B76,資料表!$A:$C,2,FALSE))</f>
        <v/>
      </c>
      <c r="D76" s="259" t="str">
        <f>IF($B76="","",VLOOKUP($B76,資料表!$A:$C,3,FALSE))</f>
        <v/>
      </c>
      <c r="E76" s="263"/>
      <c r="F76" s="261" t="str">
        <f>IF($E76="","",VLOOKUP($E76,資料表!$G:$I,2,FALSE))</f>
        <v/>
      </c>
      <c r="G76" s="262" t="str">
        <f>IF($E76="","",VLOOKUP($E76,資料表!$G:$I,3,FALSE))</f>
        <v/>
      </c>
      <c r="H76" s="71"/>
      <c r="I76" s="72"/>
      <c r="J76" s="70"/>
      <c r="K76" s="278">
        <f t="shared" si="2"/>
        <v>0</v>
      </c>
      <c r="L76" s="278">
        <f t="shared" si="3"/>
        <v>0</v>
      </c>
      <c r="M76" s="75"/>
      <c r="N76" s="76"/>
      <c r="O76" s="76"/>
      <c r="P76" s="77"/>
      <c r="Q76" s="18" t="str">
        <f>IF(B76="","",VLOOKUP(B76,資料表!$A$3:$D$198,4,0))</f>
        <v/>
      </c>
    </row>
    <row r="77" spans="1:17" ht="20.100000000000001" customHeight="1">
      <c r="A77" s="290" t="str">
        <f>IF(B77="","",VLOOKUP(B77,資料表!$A$3:$E$298,5,0))</f>
        <v/>
      </c>
      <c r="B77" s="67"/>
      <c r="C77" s="259" t="str">
        <f>IF($B77="","",VLOOKUP($B77,資料表!$A:$C,2,FALSE))</f>
        <v/>
      </c>
      <c r="D77" s="259" t="str">
        <f>IF($B77="","",VLOOKUP($B77,資料表!$A:$C,3,FALSE))</f>
        <v/>
      </c>
      <c r="E77" s="263"/>
      <c r="F77" s="261" t="str">
        <f>IF($E77="","",VLOOKUP($E77,資料表!$G:$I,2,FALSE))</f>
        <v/>
      </c>
      <c r="G77" s="262" t="str">
        <f>IF($E77="","",VLOOKUP($E77,資料表!$G:$I,3,FALSE))</f>
        <v/>
      </c>
      <c r="H77" s="71"/>
      <c r="I77" s="72"/>
      <c r="J77" s="70"/>
      <c r="K77" s="278">
        <f t="shared" si="2"/>
        <v>0</v>
      </c>
      <c r="L77" s="278">
        <f t="shared" si="3"/>
        <v>0</v>
      </c>
      <c r="M77" s="75"/>
      <c r="N77" s="76"/>
      <c r="O77" s="76"/>
      <c r="P77" s="77"/>
      <c r="Q77" s="18" t="str">
        <f>IF(B77="","",VLOOKUP(B77,資料表!$A$3:$D$198,4,0))</f>
        <v/>
      </c>
    </row>
    <row r="78" spans="1:17" ht="20.100000000000001" customHeight="1">
      <c r="A78" s="290" t="str">
        <f>IF(B78="","",VLOOKUP(B78,資料表!$A$3:$E$298,5,0))</f>
        <v/>
      </c>
      <c r="B78" s="67"/>
      <c r="C78" s="259" t="str">
        <f>IF($B78="","",VLOOKUP($B78,資料表!$A:$C,2,FALSE))</f>
        <v/>
      </c>
      <c r="D78" s="259" t="str">
        <f>IF($B78="","",VLOOKUP($B78,資料表!$A:$C,3,FALSE))</f>
        <v/>
      </c>
      <c r="E78" s="263"/>
      <c r="F78" s="261" t="str">
        <f>IF($E78="","",VLOOKUP($E78,資料表!$G:$I,2,FALSE))</f>
        <v/>
      </c>
      <c r="G78" s="262" t="str">
        <f>IF($E78="","",VLOOKUP($E78,資料表!$G:$I,3,FALSE))</f>
        <v/>
      </c>
      <c r="H78" s="71"/>
      <c r="I78" s="72"/>
      <c r="J78" s="70"/>
      <c r="K78" s="278">
        <f t="shared" si="2"/>
        <v>0</v>
      </c>
      <c r="L78" s="278">
        <f t="shared" si="3"/>
        <v>0</v>
      </c>
      <c r="M78" s="75"/>
      <c r="N78" s="76"/>
      <c r="O78" s="76"/>
      <c r="P78" s="77"/>
      <c r="Q78" s="18" t="str">
        <f>IF(B78="","",VLOOKUP(B78,資料表!$A$3:$D$198,4,0))</f>
        <v/>
      </c>
    </row>
    <row r="79" spans="1:17" ht="20.100000000000001" customHeight="1">
      <c r="A79" s="290" t="str">
        <f>IF(B79="","",VLOOKUP(B79,資料表!$A$3:$E$298,5,0))</f>
        <v/>
      </c>
      <c r="B79" s="67"/>
      <c r="C79" s="259" t="str">
        <f>IF($B79="","",VLOOKUP($B79,資料表!$A:$C,2,FALSE))</f>
        <v/>
      </c>
      <c r="D79" s="259" t="str">
        <f>IF($B79="","",VLOOKUP($B79,資料表!$A:$C,3,FALSE))</f>
        <v/>
      </c>
      <c r="E79" s="263"/>
      <c r="F79" s="261" t="str">
        <f>IF($E79="","",VLOOKUP($E79,資料表!$G:$I,2,FALSE))</f>
        <v/>
      </c>
      <c r="G79" s="262" t="str">
        <f>IF($E79="","",VLOOKUP($E79,資料表!$G:$I,3,FALSE))</f>
        <v/>
      </c>
      <c r="H79" s="71"/>
      <c r="I79" s="72"/>
      <c r="J79" s="70"/>
      <c r="K79" s="278">
        <f t="shared" si="2"/>
        <v>0</v>
      </c>
      <c r="L79" s="278">
        <f t="shared" si="3"/>
        <v>0</v>
      </c>
      <c r="M79" s="75"/>
      <c r="N79" s="76"/>
      <c r="O79" s="76"/>
      <c r="P79" s="77"/>
      <c r="Q79" s="18" t="str">
        <f>IF(B79="","",VLOOKUP(B79,資料表!$A$3:$D$198,4,0))</f>
        <v/>
      </c>
    </row>
    <row r="80" spans="1:17" ht="20.100000000000001" customHeight="1">
      <c r="A80" s="290" t="str">
        <f>IF(B80="","",VLOOKUP(B80,資料表!$A$3:$E$298,5,0))</f>
        <v/>
      </c>
      <c r="B80" s="67"/>
      <c r="C80" s="259" t="str">
        <f>IF($B80="","",VLOOKUP($B80,資料表!$A:$C,2,FALSE))</f>
        <v/>
      </c>
      <c r="D80" s="259" t="str">
        <f>IF($B80="","",VLOOKUP($B80,資料表!$A:$C,3,FALSE))</f>
        <v/>
      </c>
      <c r="E80" s="263"/>
      <c r="F80" s="261" t="str">
        <f>IF($E80="","",VLOOKUP($E80,資料表!$G:$I,2,FALSE))</f>
        <v/>
      </c>
      <c r="G80" s="262" t="str">
        <f>IF($E80="","",VLOOKUP($E80,資料表!$G:$I,3,FALSE))</f>
        <v/>
      </c>
      <c r="H80" s="71"/>
      <c r="I80" s="72"/>
      <c r="J80" s="70"/>
      <c r="K80" s="278">
        <f t="shared" si="2"/>
        <v>0</v>
      </c>
      <c r="L80" s="278">
        <f t="shared" si="3"/>
        <v>0</v>
      </c>
      <c r="M80" s="75"/>
      <c r="N80" s="76"/>
      <c r="O80" s="76"/>
      <c r="P80" s="77"/>
      <c r="Q80" s="18" t="str">
        <f>IF(B80="","",VLOOKUP(B80,資料表!$A$3:$D$198,4,0))</f>
        <v/>
      </c>
    </row>
    <row r="81" spans="1:17" ht="20.100000000000001" customHeight="1">
      <c r="A81" s="290" t="str">
        <f>IF(B81="","",VLOOKUP(B81,資料表!$A$3:$E$298,5,0))</f>
        <v/>
      </c>
      <c r="B81" s="67"/>
      <c r="C81" s="259" t="str">
        <f>IF($B81="","",VLOOKUP($B81,資料表!$A:$C,2,FALSE))</f>
        <v/>
      </c>
      <c r="D81" s="259" t="str">
        <f>IF($B81="","",VLOOKUP($B81,資料表!$A:$C,3,FALSE))</f>
        <v/>
      </c>
      <c r="E81" s="263"/>
      <c r="F81" s="261" t="str">
        <f>IF($E81="","",VLOOKUP($E81,資料表!$G:$I,2,FALSE))</f>
        <v/>
      </c>
      <c r="G81" s="262" t="str">
        <f>IF($E81="","",VLOOKUP($E81,資料表!$G:$I,3,FALSE))</f>
        <v/>
      </c>
      <c r="H81" s="71"/>
      <c r="I81" s="72"/>
      <c r="J81" s="70"/>
      <c r="K81" s="278">
        <f t="shared" si="2"/>
        <v>0</v>
      </c>
      <c r="L81" s="278">
        <f t="shared" si="3"/>
        <v>0</v>
      </c>
      <c r="M81" s="75"/>
      <c r="N81" s="76"/>
      <c r="O81" s="76"/>
      <c r="P81" s="77"/>
      <c r="Q81" s="18" t="str">
        <f>IF(B81="","",VLOOKUP(B81,資料表!$A$3:$D$198,4,0))</f>
        <v/>
      </c>
    </row>
    <row r="82" spans="1:17" ht="20.100000000000001" customHeight="1">
      <c r="A82" s="290" t="str">
        <f>IF(B82="","",VLOOKUP(B82,資料表!$A$3:$E$298,5,0))</f>
        <v/>
      </c>
      <c r="B82" s="67"/>
      <c r="C82" s="259" t="str">
        <f>IF($B82="","",VLOOKUP($B82,資料表!$A:$C,2,FALSE))</f>
        <v/>
      </c>
      <c r="D82" s="259" t="str">
        <f>IF($B82="","",VLOOKUP($B82,資料表!$A:$C,3,FALSE))</f>
        <v/>
      </c>
      <c r="E82" s="263"/>
      <c r="F82" s="261" t="str">
        <f>IF($E82="","",VLOOKUP($E82,資料表!$G:$I,2,FALSE))</f>
        <v/>
      </c>
      <c r="G82" s="262" t="str">
        <f>IF($E82="","",VLOOKUP($E82,資料表!$G:$I,3,FALSE))</f>
        <v/>
      </c>
      <c r="H82" s="71"/>
      <c r="I82" s="72"/>
      <c r="J82" s="70"/>
      <c r="K82" s="278">
        <f t="shared" si="2"/>
        <v>0</v>
      </c>
      <c r="L82" s="278">
        <f t="shared" si="3"/>
        <v>0</v>
      </c>
      <c r="M82" s="75"/>
      <c r="N82" s="76"/>
      <c r="O82" s="76"/>
      <c r="P82" s="77"/>
      <c r="Q82" s="18" t="str">
        <f>IF(B82="","",VLOOKUP(B82,資料表!$A$3:$D$198,4,0))</f>
        <v/>
      </c>
    </row>
    <row r="83" spans="1:17" ht="20.100000000000001" customHeight="1">
      <c r="A83" s="290" t="str">
        <f>IF(B83="","",VLOOKUP(B83,資料表!$A$3:$E$298,5,0))</f>
        <v/>
      </c>
      <c r="B83" s="67"/>
      <c r="C83" s="259" t="str">
        <f>IF($B83="","",VLOOKUP($B83,資料表!$A:$C,2,FALSE))</f>
        <v/>
      </c>
      <c r="D83" s="259" t="str">
        <f>IF($B83="","",VLOOKUP($B83,資料表!$A:$C,3,FALSE))</f>
        <v/>
      </c>
      <c r="E83" s="263"/>
      <c r="F83" s="261" t="str">
        <f>IF($E83="","",VLOOKUP($E83,資料表!$G:$I,2,FALSE))</f>
        <v/>
      </c>
      <c r="G83" s="262" t="str">
        <f>IF($E83="","",VLOOKUP($E83,資料表!$G:$I,3,FALSE))</f>
        <v/>
      </c>
      <c r="H83" s="71"/>
      <c r="I83" s="72"/>
      <c r="J83" s="70"/>
      <c r="K83" s="278">
        <f t="shared" si="2"/>
        <v>0</v>
      </c>
      <c r="L83" s="278">
        <f t="shared" si="3"/>
        <v>0</v>
      </c>
      <c r="M83" s="75"/>
      <c r="N83" s="76"/>
      <c r="O83" s="76"/>
      <c r="P83" s="77"/>
      <c r="Q83" s="18" t="str">
        <f>IF(B83="","",VLOOKUP(B83,資料表!$A$3:$D$198,4,0))</f>
        <v/>
      </c>
    </row>
    <row r="84" spans="1:17" ht="20.100000000000001" customHeight="1">
      <c r="A84" s="290" t="str">
        <f>IF(B84="","",VLOOKUP(B84,資料表!$A$3:$E$298,5,0))</f>
        <v/>
      </c>
      <c r="B84" s="67"/>
      <c r="C84" s="259" t="str">
        <f>IF($B84="","",VLOOKUP($B84,資料表!$A:$C,2,FALSE))</f>
        <v/>
      </c>
      <c r="D84" s="259" t="str">
        <f>IF($B84="","",VLOOKUP($B84,資料表!$A:$C,3,FALSE))</f>
        <v/>
      </c>
      <c r="E84" s="263"/>
      <c r="F84" s="261" t="str">
        <f>IF($E84="","",VLOOKUP($E84,資料表!$G:$I,2,FALSE))</f>
        <v/>
      </c>
      <c r="G84" s="262" t="str">
        <f>IF($E84="","",VLOOKUP($E84,資料表!$G:$I,3,FALSE))</f>
        <v/>
      </c>
      <c r="H84" s="71"/>
      <c r="I84" s="72"/>
      <c r="J84" s="70"/>
      <c r="K84" s="278">
        <f t="shared" si="2"/>
        <v>0</v>
      </c>
      <c r="L84" s="278">
        <f t="shared" si="3"/>
        <v>0</v>
      </c>
      <c r="M84" s="75"/>
      <c r="N84" s="76"/>
      <c r="O84" s="76"/>
      <c r="P84" s="77"/>
      <c r="Q84" s="18" t="str">
        <f>IF(B84="","",VLOOKUP(B84,資料表!$A$3:$D$198,4,0))</f>
        <v/>
      </c>
    </row>
    <row r="85" spans="1:17" ht="20.100000000000001" customHeight="1">
      <c r="A85" s="290" t="str">
        <f>IF(B85="","",VLOOKUP(B85,資料表!$A$3:$E$298,5,0))</f>
        <v/>
      </c>
      <c r="B85" s="67"/>
      <c r="C85" s="259" t="str">
        <f>IF($B85="","",VLOOKUP($B85,資料表!$A:$C,2,FALSE))</f>
        <v/>
      </c>
      <c r="D85" s="259" t="str">
        <f>IF($B85="","",VLOOKUP($B85,資料表!$A:$C,3,FALSE))</f>
        <v/>
      </c>
      <c r="E85" s="263"/>
      <c r="F85" s="261" t="str">
        <f>IF($E85="","",VLOOKUP($E85,資料表!$G:$I,2,FALSE))</f>
        <v/>
      </c>
      <c r="G85" s="262" t="str">
        <f>IF($E85="","",VLOOKUP($E85,資料表!$G:$I,3,FALSE))</f>
        <v/>
      </c>
      <c r="H85" s="71"/>
      <c r="I85" s="72"/>
      <c r="J85" s="70"/>
      <c r="K85" s="278">
        <f t="shared" si="2"/>
        <v>0</v>
      </c>
      <c r="L85" s="278">
        <f t="shared" si="3"/>
        <v>0</v>
      </c>
      <c r="M85" s="75"/>
      <c r="N85" s="76"/>
      <c r="O85" s="76"/>
      <c r="P85" s="77"/>
      <c r="Q85" s="18" t="str">
        <f>IF(B85="","",VLOOKUP(B85,資料表!$A$3:$D$198,4,0))</f>
        <v/>
      </c>
    </row>
    <row r="86" spans="1:17" ht="20.100000000000001" customHeight="1">
      <c r="A86" s="290" t="str">
        <f>IF(B86="","",VLOOKUP(B86,資料表!$A$3:$E$298,5,0))</f>
        <v/>
      </c>
      <c r="B86" s="67"/>
      <c r="C86" s="259" t="str">
        <f>IF($B86="","",VLOOKUP($B86,資料表!$A:$C,2,FALSE))</f>
        <v/>
      </c>
      <c r="D86" s="259" t="str">
        <f>IF($B86="","",VLOOKUP($B86,資料表!$A:$C,3,FALSE))</f>
        <v/>
      </c>
      <c r="E86" s="263"/>
      <c r="F86" s="261" t="str">
        <f>IF($E86="","",VLOOKUP($E86,資料表!$G:$I,2,FALSE))</f>
        <v/>
      </c>
      <c r="G86" s="262" t="str">
        <f>IF($E86="","",VLOOKUP($E86,資料表!$G:$I,3,FALSE))</f>
        <v/>
      </c>
      <c r="H86" s="71"/>
      <c r="I86" s="72"/>
      <c r="J86" s="70"/>
      <c r="K86" s="278">
        <f t="shared" si="2"/>
        <v>0</v>
      </c>
      <c r="L86" s="278">
        <f t="shared" si="3"/>
        <v>0</v>
      </c>
      <c r="M86" s="75"/>
      <c r="N86" s="76"/>
      <c r="O86" s="76"/>
      <c r="P86" s="77"/>
      <c r="Q86" s="18" t="str">
        <f>IF(B86="","",VLOOKUP(B86,資料表!$A$3:$D$198,4,0))</f>
        <v/>
      </c>
    </row>
    <row r="87" spans="1:17" ht="20.100000000000001" customHeight="1">
      <c r="A87" s="290" t="str">
        <f>IF(B87="","",VLOOKUP(B87,資料表!$A$3:$E$298,5,0))</f>
        <v/>
      </c>
      <c r="B87" s="67"/>
      <c r="C87" s="259" t="str">
        <f>IF($B87="","",VLOOKUP($B87,資料表!$A:$C,2,FALSE))</f>
        <v/>
      </c>
      <c r="D87" s="259" t="str">
        <f>IF($B87="","",VLOOKUP($B87,資料表!$A:$C,3,FALSE))</f>
        <v/>
      </c>
      <c r="E87" s="263"/>
      <c r="F87" s="261" t="str">
        <f>IF($E87="","",VLOOKUP($E87,資料表!$G:$I,2,FALSE))</f>
        <v/>
      </c>
      <c r="G87" s="262" t="str">
        <f>IF($E87="","",VLOOKUP($E87,資料表!$G:$I,3,FALSE))</f>
        <v/>
      </c>
      <c r="H87" s="71"/>
      <c r="I87" s="72"/>
      <c r="J87" s="70"/>
      <c r="K87" s="278">
        <f t="shared" si="2"/>
        <v>0</v>
      </c>
      <c r="L87" s="278">
        <f t="shared" si="3"/>
        <v>0</v>
      </c>
      <c r="M87" s="75"/>
      <c r="N87" s="76"/>
      <c r="O87" s="76"/>
      <c r="P87" s="77"/>
      <c r="Q87" s="18" t="str">
        <f>IF(B87="","",VLOOKUP(B87,資料表!$A$3:$D$198,4,0))</f>
        <v/>
      </c>
    </row>
    <row r="88" spans="1:17" ht="20.100000000000001" customHeight="1">
      <c r="A88" s="290" t="str">
        <f>IF(B88="","",VLOOKUP(B88,資料表!$A$3:$E$298,5,0))</f>
        <v/>
      </c>
      <c r="B88" s="67"/>
      <c r="C88" s="259" t="str">
        <f>IF($B88="","",VLOOKUP($B88,資料表!$A:$C,2,FALSE))</f>
        <v/>
      </c>
      <c r="D88" s="259" t="str">
        <f>IF($B88="","",VLOOKUP($B88,資料表!$A:$C,3,FALSE))</f>
        <v/>
      </c>
      <c r="E88" s="263"/>
      <c r="F88" s="261" t="str">
        <f>IF($E88="","",VLOOKUP($E88,資料表!$G:$I,2,FALSE))</f>
        <v/>
      </c>
      <c r="G88" s="262" t="str">
        <f>IF($E88="","",VLOOKUP($E88,資料表!$G:$I,3,FALSE))</f>
        <v/>
      </c>
      <c r="H88" s="71"/>
      <c r="I88" s="72"/>
      <c r="J88" s="70"/>
      <c r="K88" s="278">
        <f t="shared" si="2"/>
        <v>0</v>
      </c>
      <c r="L88" s="278">
        <f t="shared" si="3"/>
        <v>0</v>
      </c>
      <c r="M88" s="75"/>
      <c r="N88" s="76"/>
      <c r="O88" s="76"/>
      <c r="P88" s="77"/>
      <c r="Q88" s="18" t="str">
        <f>IF(B88="","",VLOOKUP(B88,資料表!$A$3:$D$198,4,0))</f>
        <v/>
      </c>
    </row>
    <row r="89" spans="1:17" ht="20.100000000000001" customHeight="1">
      <c r="A89" s="290" t="str">
        <f>IF(B89="","",VLOOKUP(B89,資料表!$A$3:$E$298,5,0))</f>
        <v/>
      </c>
      <c r="B89" s="67"/>
      <c r="C89" s="259" t="str">
        <f>IF($B89="","",VLOOKUP($B89,資料表!$A:$C,2,FALSE))</f>
        <v/>
      </c>
      <c r="D89" s="259" t="str">
        <f>IF($B89="","",VLOOKUP($B89,資料表!$A:$C,3,FALSE))</f>
        <v/>
      </c>
      <c r="E89" s="263"/>
      <c r="F89" s="261" t="str">
        <f>IF($E89="","",VLOOKUP($E89,資料表!$G:$I,2,FALSE))</f>
        <v/>
      </c>
      <c r="G89" s="262" t="str">
        <f>IF($E89="","",VLOOKUP($E89,資料表!$G:$I,3,FALSE))</f>
        <v/>
      </c>
      <c r="H89" s="71"/>
      <c r="I89" s="72"/>
      <c r="J89" s="70"/>
      <c r="K89" s="278">
        <f t="shared" si="2"/>
        <v>0</v>
      </c>
      <c r="L89" s="278">
        <f t="shared" si="3"/>
        <v>0</v>
      </c>
      <c r="M89" s="75"/>
      <c r="N89" s="76"/>
      <c r="O89" s="76"/>
      <c r="P89" s="77"/>
      <c r="Q89" s="18" t="str">
        <f>IF(B89="","",VLOOKUP(B89,資料表!$A$3:$D$198,4,0))</f>
        <v/>
      </c>
    </row>
    <row r="90" spans="1:17" ht="20.100000000000001" customHeight="1">
      <c r="A90" s="290" t="str">
        <f>IF(B90="","",VLOOKUP(B90,資料表!$A$3:$E$298,5,0))</f>
        <v/>
      </c>
      <c r="B90" s="67"/>
      <c r="C90" s="259" t="str">
        <f>IF($B90="","",VLOOKUP($B90,資料表!$A:$C,2,FALSE))</f>
        <v/>
      </c>
      <c r="D90" s="259" t="str">
        <f>IF($B90="","",VLOOKUP($B90,資料表!$A:$C,3,FALSE))</f>
        <v/>
      </c>
      <c r="E90" s="263"/>
      <c r="F90" s="261" t="str">
        <f>IF($E90="","",VLOOKUP($E90,資料表!$G:$I,2,FALSE))</f>
        <v/>
      </c>
      <c r="G90" s="262" t="str">
        <f>IF($E90="","",VLOOKUP($E90,資料表!$G:$I,3,FALSE))</f>
        <v/>
      </c>
      <c r="H90" s="71"/>
      <c r="I90" s="72"/>
      <c r="J90" s="70"/>
      <c r="K90" s="278">
        <f t="shared" si="2"/>
        <v>0</v>
      </c>
      <c r="L90" s="278">
        <f t="shared" si="3"/>
        <v>0</v>
      </c>
      <c r="M90" s="75"/>
      <c r="N90" s="76"/>
      <c r="O90" s="76"/>
      <c r="P90" s="77"/>
      <c r="Q90" s="18" t="str">
        <f>IF(B90="","",VLOOKUP(B90,資料表!$A$3:$D$198,4,0))</f>
        <v/>
      </c>
    </row>
    <row r="91" spans="1:17" ht="20.100000000000001" customHeight="1">
      <c r="A91" s="290" t="str">
        <f>IF(B91="","",VLOOKUP(B91,資料表!$A$3:$E$298,5,0))</f>
        <v/>
      </c>
      <c r="B91" s="67"/>
      <c r="C91" s="259" t="str">
        <f>IF($B91="","",VLOOKUP($B91,資料表!$A:$C,2,FALSE))</f>
        <v/>
      </c>
      <c r="D91" s="259" t="str">
        <f>IF($B91="","",VLOOKUP($B91,資料表!$A:$C,3,FALSE))</f>
        <v/>
      </c>
      <c r="E91" s="263"/>
      <c r="F91" s="261" t="str">
        <f>IF($E91="","",VLOOKUP($E91,資料表!$G:$I,2,FALSE))</f>
        <v/>
      </c>
      <c r="G91" s="262" t="str">
        <f>IF($E91="","",VLOOKUP($E91,資料表!$G:$I,3,FALSE))</f>
        <v/>
      </c>
      <c r="H91" s="71"/>
      <c r="I91" s="72"/>
      <c r="J91" s="70"/>
      <c r="K91" s="278">
        <f t="shared" si="2"/>
        <v>0</v>
      </c>
      <c r="L91" s="278">
        <f t="shared" si="3"/>
        <v>0</v>
      </c>
      <c r="M91" s="75"/>
      <c r="N91" s="76"/>
      <c r="O91" s="76"/>
      <c r="P91" s="77"/>
      <c r="Q91" s="18" t="str">
        <f>IF(B91="","",VLOOKUP(B91,資料表!$A$3:$D$198,4,0))</f>
        <v/>
      </c>
    </row>
    <row r="92" spans="1:17" ht="20.100000000000001" customHeight="1">
      <c r="A92" s="290" t="str">
        <f>IF(B92="","",VLOOKUP(B92,資料表!$A$3:$E$298,5,0))</f>
        <v/>
      </c>
      <c r="B92" s="67"/>
      <c r="C92" s="259" t="str">
        <f>IF($B92="","",VLOOKUP($B92,資料表!$A:$C,2,FALSE))</f>
        <v/>
      </c>
      <c r="D92" s="259" t="str">
        <f>IF($B92="","",VLOOKUP($B92,資料表!$A:$C,3,FALSE))</f>
        <v/>
      </c>
      <c r="E92" s="263"/>
      <c r="F92" s="261" t="str">
        <f>IF($E92="","",VLOOKUP($E92,資料表!$G:$I,2,FALSE))</f>
        <v/>
      </c>
      <c r="G92" s="262" t="str">
        <f>IF($E92="","",VLOOKUP($E92,資料表!$G:$I,3,FALSE))</f>
        <v/>
      </c>
      <c r="H92" s="71"/>
      <c r="I92" s="72"/>
      <c r="J92" s="70"/>
      <c r="K92" s="278">
        <f t="shared" si="2"/>
        <v>0</v>
      </c>
      <c r="L92" s="278">
        <f t="shared" si="3"/>
        <v>0</v>
      </c>
      <c r="M92" s="75"/>
      <c r="N92" s="76"/>
      <c r="O92" s="76"/>
      <c r="P92" s="77"/>
      <c r="Q92" s="18" t="str">
        <f>IF(B92="","",VLOOKUP(B92,資料表!$A$3:$D$198,4,0))</f>
        <v/>
      </c>
    </row>
    <row r="93" spans="1:17" ht="20.100000000000001" customHeight="1">
      <c r="A93" s="290" t="str">
        <f>IF(B93="","",VLOOKUP(B93,資料表!$A$3:$E$298,5,0))</f>
        <v/>
      </c>
      <c r="B93" s="67"/>
      <c r="C93" s="259" t="str">
        <f>IF($B93="","",VLOOKUP($B93,資料表!$A:$C,2,FALSE))</f>
        <v/>
      </c>
      <c r="D93" s="259" t="str">
        <f>IF($B93="","",VLOOKUP($B93,資料表!$A:$C,3,FALSE))</f>
        <v/>
      </c>
      <c r="E93" s="263"/>
      <c r="F93" s="261" t="str">
        <f>IF($E93="","",VLOOKUP($E93,資料表!$G:$I,2,FALSE))</f>
        <v/>
      </c>
      <c r="G93" s="262" t="str">
        <f>IF($E93="","",VLOOKUP($E93,資料表!$G:$I,3,FALSE))</f>
        <v/>
      </c>
      <c r="H93" s="71"/>
      <c r="I93" s="72"/>
      <c r="J93" s="70"/>
      <c r="K93" s="278">
        <f t="shared" si="2"/>
        <v>0</v>
      </c>
      <c r="L93" s="278">
        <f t="shared" si="3"/>
        <v>0</v>
      </c>
      <c r="M93" s="75"/>
      <c r="N93" s="76"/>
      <c r="O93" s="76"/>
      <c r="P93" s="77"/>
      <c r="Q93" s="18" t="str">
        <f>IF(B93="","",VLOOKUP(B93,資料表!$A$3:$D$198,4,0))</f>
        <v/>
      </c>
    </row>
    <row r="94" spans="1:17" ht="20.100000000000001" customHeight="1">
      <c r="A94" s="290" t="str">
        <f>IF(B94="","",VLOOKUP(B94,資料表!$A$3:$E$298,5,0))</f>
        <v/>
      </c>
      <c r="B94" s="67"/>
      <c r="C94" s="259" t="str">
        <f>IF($B94="","",VLOOKUP($B94,資料表!$A:$C,2,FALSE))</f>
        <v/>
      </c>
      <c r="D94" s="259" t="str">
        <f>IF($B94="","",VLOOKUP($B94,資料表!$A:$C,3,FALSE))</f>
        <v/>
      </c>
      <c r="E94" s="263"/>
      <c r="F94" s="261" t="str">
        <f>IF($E94="","",VLOOKUP($E94,資料表!$G:$I,2,FALSE))</f>
        <v/>
      </c>
      <c r="G94" s="262" t="str">
        <f>IF($E94="","",VLOOKUP($E94,資料表!$G:$I,3,FALSE))</f>
        <v/>
      </c>
      <c r="H94" s="71"/>
      <c r="I94" s="72"/>
      <c r="J94" s="70"/>
      <c r="K94" s="278">
        <f t="shared" si="2"/>
        <v>0</v>
      </c>
      <c r="L94" s="278">
        <f t="shared" si="3"/>
        <v>0</v>
      </c>
      <c r="M94" s="75"/>
      <c r="N94" s="76"/>
      <c r="O94" s="76"/>
      <c r="P94" s="77"/>
      <c r="Q94" s="18" t="str">
        <f>IF(B94="","",VLOOKUP(B94,資料表!$A$3:$D$198,4,0))</f>
        <v/>
      </c>
    </row>
    <row r="95" spans="1:17" ht="20.100000000000001" customHeight="1">
      <c r="A95" s="290" t="str">
        <f>IF(B95="","",VLOOKUP(B95,資料表!$A$3:$E$298,5,0))</f>
        <v/>
      </c>
      <c r="B95" s="67"/>
      <c r="C95" s="259" t="str">
        <f>IF($B95="","",VLOOKUP($B95,資料表!$A:$C,2,FALSE))</f>
        <v/>
      </c>
      <c r="D95" s="259" t="str">
        <f>IF($B95="","",VLOOKUP($B95,資料表!$A:$C,3,FALSE))</f>
        <v/>
      </c>
      <c r="E95" s="263"/>
      <c r="F95" s="261" t="str">
        <f>IF($E95="","",VLOOKUP($E95,資料表!$G:$I,2,FALSE))</f>
        <v/>
      </c>
      <c r="G95" s="262" t="str">
        <f>IF($E95="","",VLOOKUP($E95,資料表!$G:$I,3,FALSE))</f>
        <v/>
      </c>
      <c r="H95" s="71"/>
      <c r="I95" s="72"/>
      <c r="J95" s="70"/>
      <c r="K95" s="278">
        <f t="shared" si="2"/>
        <v>0</v>
      </c>
      <c r="L95" s="278">
        <f t="shared" si="3"/>
        <v>0</v>
      </c>
      <c r="M95" s="75"/>
      <c r="N95" s="76"/>
      <c r="O95" s="76"/>
      <c r="P95" s="77"/>
      <c r="Q95" s="18" t="str">
        <f>IF(B95="","",VLOOKUP(B95,資料表!$A$3:$D$198,4,0))</f>
        <v/>
      </c>
    </row>
    <row r="96" spans="1:17" ht="20.100000000000001" customHeight="1">
      <c r="A96" s="290" t="str">
        <f>IF(B96="","",VLOOKUP(B96,資料表!$A$3:$E$298,5,0))</f>
        <v/>
      </c>
      <c r="B96" s="67"/>
      <c r="C96" s="259" t="str">
        <f>IF($B96="","",VLOOKUP($B96,資料表!$A:$C,2,FALSE))</f>
        <v/>
      </c>
      <c r="D96" s="259" t="str">
        <f>IF($B96="","",VLOOKUP($B96,資料表!$A:$C,3,FALSE))</f>
        <v/>
      </c>
      <c r="E96" s="263"/>
      <c r="F96" s="261" t="str">
        <f>IF($E96="","",VLOOKUP($E96,資料表!$G:$I,2,FALSE))</f>
        <v/>
      </c>
      <c r="G96" s="262" t="str">
        <f>IF($E96="","",VLOOKUP($E96,資料表!$G:$I,3,FALSE))</f>
        <v/>
      </c>
      <c r="H96" s="71"/>
      <c r="I96" s="72"/>
      <c r="J96" s="70"/>
      <c r="K96" s="278">
        <f t="shared" si="2"/>
        <v>0</v>
      </c>
      <c r="L96" s="278">
        <f t="shared" si="3"/>
        <v>0</v>
      </c>
      <c r="M96" s="75"/>
      <c r="N96" s="76"/>
      <c r="O96" s="76"/>
      <c r="P96" s="77"/>
      <c r="Q96" s="18" t="str">
        <f>IF(B96="","",VLOOKUP(B96,資料表!$A$3:$D$198,4,0))</f>
        <v/>
      </c>
    </row>
    <row r="97" spans="1:17" ht="20.100000000000001" customHeight="1">
      <c r="A97" s="290" t="str">
        <f>IF(B97="","",VLOOKUP(B97,資料表!$A$3:$E$298,5,0))</f>
        <v/>
      </c>
      <c r="B97" s="67"/>
      <c r="C97" s="259" t="str">
        <f>IF($B97="","",VLOOKUP($B97,資料表!$A:$C,2,FALSE))</f>
        <v/>
      </c>
      <c r="D97" s="259" t="str">
        <f>IF($B97="","",VLOOKUP($B97,資料表!$A:$C,3,FALSE))</f>
        <v/>
      </c>
      <c r="E97" s="263"/>
      <c r="F97" s="261" t="str">
        <f>IF($E97="","",VLOOKUP($E97,資料表!$G:$I,2,FALSE))</f>
        <v/>
      </c>
      <c r="G97" s="262" t="str">
        <f>IF($E97="","",VLOOKUP($E97,資料表!$G:$I,3,FALSE))</f>
        <v/>
      </c>
      <c r="H97" s="71"/>
      <c r="I97" s="72"/>
      <c r="J97" s="70"/>
      <c r="K97" s="278">
        <f t="shared" si="2"/>
        <v>0</v>
      </c>
      <c r="L97" s="278">
        <f t="shared" si="3"/>
        <v>0</v>
      </c>
      <c r="M97" s="75"/>
      <c r="N97" s="76"/>
      <c r="O97" s="76"/>
      <c r="P97" s="77"/>
      <c r="Q97" s="18" t="str">
        <f>IF(B97="","",VLOOKUP(B97,資料表!$A$3:$D$198,4,0))</f>
        <v/>
      </c>
    </row>
    <row r="98" spans="1:17" ht="20.100000000000001" customHeight="1">
      <c r="A98" s="290" t="str">
        <f>IF(B98="","",VLOOKUP(B98,資料表!$A$3:$E$298,5,0))</f>
        <v/>
      </c>
      <c r="B98" s="67"/>
      <c r="C98" s="259" t="str">
        <f>IF($B98="","",VLOOKUP($B98,資料表!$A:$C,2,FALSE))</f>
        <v/>
      </c>
      <c r="D98" s="259" t="str">
        <f>IF($B98="","",VLOOKUP($B98,資料表!$A:$C,3,FALSE))</f>
        <v/>
      </c>
      <c r="E98" s="263"/>
      <c r="F98" s="261" t="str">
        <f>IF($E98="","",VLOOKUP($E98,資料表!$G:$I,2,FALSE))</f>
        <v/>
      </c>
      <c r="G98" s="262" t="str">
        <f>IF($E98="","",VLOOKUP($E98,資料表!$G:$I,3,FALSE))</f>
        <v/>
      </c>
      <c r="H98" s="71"/>
      <c r="I98" s="72"/>
      <c r="J98" s="70"/>
      <c r="K98" s="278">
        <f t="shared" si="2"/>
        <v>0</v>
      </c>
      <c r="L98" s="278">
        <f t="shared" si="3"/>
        <v>0</v>
      </c>
      <c r="M98" s="75"/>
      <c r="N98" s="76"/>
      <c r="O98" s="76"/>
      <c r="P98" s="77"/>
      <c r="Q98" s="18" t="str">
        <f>IF(B98="","",VLOOKUP(B98,資料表!$A$3:$D$198,4,0))</f>
        <v/>
      </c>
    </row>
    <row r="99" spans="1:17" ht="20.100000000000001" customHeight="1">
      <c r="A99" s="290" t="str">
        <f>IF(B99="","",VLOOKUP(B99,資料表!$A$3:$E$298,5,0))</f>
        <v/>
      </c>
      <c r="B99" s="67"/>
      <c r="C99" s="259" t="str">
        <f>IF($B99="","",VLOOKUP($B99,資料表!$A:$C,2,FALSE))</f>
        <v/>
      </c>
      <c r="D99" s="259" t="str">
        <f>IF($B99="","",VLOOKUP($B99,資料表!$A:$C,3,FALSE))</f>
        <v/>
      </c>
      <c r="E99" s="263"/>
      <c r="F99" s="261" t="str">
        <f>IF($E99="","",VLOOKUP($E99,資料表!$G:$I,2,FALSE))</f>
        <v/>
      </c>
      <c r="G99" s="262" t="str">
        <f>IF($E99="","",VLOOKUP($E99,資料表!$G:$I,3,FALSE))</f>
        <v/>
      </c>
      <c r="H99" s="71"/>
      <c r="I99" s="72"/>
      <c r="J99" s="70"/>
      <c r="K99" s="278">
        <f t="shared" si="2"/>
        <v>0</v>
      </c>
      <c r="L99" s="278">
        <f t="shared" si="3"/>
        <v>0</v>
      </c>
      <c r="M99" s="75"/>
      <c r="N99" s="76"/>
      <c r="O99" s="76"/>
      <c r="P99" s="77"/>
      <c r="Q99" s="18" t="str">
        <f>IF(B99="","",VLOOKUP(B99,資料表!$A$3:$D$198,4,0))</f>
        <v/>
      </c>
    </row>
    <row r="100" spans="1:17" ht="20.100000000000001" customHeight="1">
      <c r="A100" s="290" t="str">
        <f>IF(B100="","",VLOOKUP(B100,資料表!$A$3:$E$298,5,0))</f>
        <v/>
      </c>
      <c r="B100" s="67"/>
      <c r="C100" s="259" t="str">
        <f>IF($B100="","",VLOOKUP($B100,資料表!$A:$C,2,FALSE))</f>
        <v/>
      </c>
      <c r="D100" s="259" t="str">
        <f>IF($B100="","",VLOOKUP($B100,資料表!$A:$C,3,FALSE))</f>
        <v/>
      </c>
      <c r="E100" s="263"/>
      <c r="F100" s="261" t="str">
        <f>IF($E100="","",VLOOKUP($E100,資料表!$G:$I,2,FALSE))</f>
        <v/>
      </c>
      <c r="G100" s="262" t="str">
        <f>IF($E100="","",VLOOKUP($E100,資料表!$G:$I,3,FALSE))</f>
        <v/>
      </c>
      <c r="H100" s="71"/>
      <c r="I100" s="72"/>
      <c r="J100" s="70"/>
      <c r="K100" s="278">
        <f t="shared" si="2"/>
        <v>0</v>
      </c>
      <c r="L100" s="278">
        <f t="shared" si="3"/>
        <v>0</v>
      </c>
      <c r="M100" s="75"/>
      <c r="N100" s="76"/>
      <c r="O100" s="76"/>
      <c r="P100" s="77"/>
      <c r="Q100" s="18" t="str">
        <f>IF(B100="","",VLOOKUP(B100,資料表!$A$3:$D$198,4,0))</f>
        <v/>
      </c>
    </row>
    <row r="101" spans="1:17" ht="20.100000000000001" customHeight="1">
      <c r="A101" s="290" t="str">
        <f>IF(B101="","",VLOOKUP(B101,資料表!$A$3:$E$298,5,0))</f>
        <v/>
      </c>
      <c r="B101" s="67"/>
      <c r="C101" s="259" t="str">
        <f>IF($B101="","",VLOOKUP($B101,資料表!$A:$C,2,FALSE))</f>
        <v/>
      </c>
      <c r="D101" s="259" t="str">
        <f>IF($B101="","",VLOOKUP($B101,資料表!$A:$C,3,FALSE))</f>
        <v/>
      </c>
      <c r="E101" s="263"/>
      <c r="F101" s="261" t="str">
        <f>IF($E101="","",VLOOKUP($E101,資料表!$G:$I,2,FALSE))</f>
        <v/>
      </c>
      <c r="G101" s="262" t="str">
        <f>IF($E101="","",VLOOKUP($E101,資料表!$G:$I,3,FALSE))</f>
        <v/>
      </c>
      <c r="H101" s="71"/>
      <c r="I101" s="72"/>
      <c r="J101" s="70"/>
      <c r="K101" s="278">
        <f t="shared" si="2"/>
        <v>0</v>
      </c>
      <c r="L101" s="278">
        <f t="shared" si="3"/>
        <v>0</v>
      </c>
      <c r="M101" s="75"/>
      <c r="N101" s="76"/>
      <c r="O101" s="76"/>
      <c r="P101" s="77"/>
      <c r="Q101" s="18" t="str">
        <f>IF(B101="","",VLOOKUP(B101,資料表!$A$3:$D$198,4,0))</f>
        <v/>
      </c>
    </row>
    <row r="102" spans="1:17" ht="20.100000000000001" customHeight="1">
      <c r="A102" s="290" t="str">
        <f>IF(B102="","",VLOOKUP(B102,資料表!$A$3:$E$298,5,0))</f>
        <v/>
      </c>
      <c r="B102" s="67"/>
      <c r="C102" s="259" t="str">
        <f>IF($B102="","",VLOOKUP($B102,資料表!$A:$C,2,FALSE))</f>
        <v/>
      </c>
      <c r="D102" s="259" t="str">
        <f>IF($B102="","",VLOOKUP($B102,資料表!$A:$C,3,FALSE))</f>
        <v/>
      </c>
      <c r="E102" s="263"/>
      <c r="F102" s="261" t="str">
        <f>IF($E102="","",VLOOKUP($E102,資料表!$G:$I,2,FALSE))</f>
        <v/>
      </c>
      <c r="G102" s="262" t="str">
        <f>IF($E102="","",VLOOKUP($E102,資料表!$G:$I,3,FALSE))</f>
        <v/>
      </c>
      <c r="H102" s="71"/>
      <c r="I102" s="72"/>
      <c r="J102" s="70"/>
      <c r="K102" s="278">
        <f t="shared" si="2"/>
        <v>0</v>
      </c>
      <c r="L102" s="278">
        <f t="shared" si="3"/>
        <v>0</v>
      </c>
      <c r="M102" s="75"/>
      <c r="N102" s="76"/>
      <c r="O102" s="76"/>
      <c r="P102" s="77"/>
      <c r="Q102" s="18" t="str">
        <f>IF(B102="","",VLOOKUP(B102,資料表!$A$3:$D$198,4,0))</f>
        <v/>
      </c>
    </row>
    <row r="103" spans="1:17" ht="20.100000000000001" customHeight="1">
      <c r="A103" s="290" t="str">
        <f>IF(B103="","",VLOOKUP(B103,資料表!$A$3:$E$298,5,0))</f>
        <v/>
      </c>
      <c r="B103" s="67"/>
      <c r="C103" s="259" t="str">
        <f>IF($B103="","",VLOOKUP($B103,資料表!$A:$C,2,FALSE))</f>
        <v/>
      </c>
      <c r="D103" s="259" t="str">
        <f>IF($B103="","",VLOOKUP($B103,資料表!$A:$C,3,FALSE))</f>
        <v/>
      </c>
      <c r="E103" s="263"/>
      <c r="F103" s="261" t="str">
        <f>IF($E103="","",VLOOKUP($E103,資料表!$G:$I,2,FALSE))</f>
        <v/>
      </c>
      <c r="G103" s="262" t="str">
        <f>IF($E103="","",VLOOKUP($E103,資料表!$G:$I,3,FALSE))</f>
        <v/>
      </c>
      <c r="H103" s="71"/>
      <c r="I103" s="72"/>
      <c r="J103" s="70"/>
      <c r="K103" s="278">
        <f t="shared" si="2"/>
        <v>0</v>
      </c>
      <c r="L103" s="278">
        <f t="shared" si="3"/>
        <v>0</v>
      </c>
      <c r="M103" s="75"/>
      <c r="N103" s="76"/>
      <c r="O103" s="76"/>
      <c r="P103" s="77"/>
      <c r="Q103" s="18" t="str">
        <f>IF(B103="","",VLOOKUP(B103,資料表!$A$3:$D$198,4,0))</f>
        <v/>
      </c>
    </row>
    <row r="104" spans="1:17" ht="20.100000000000001" customHeight="1">
      <c r="A104" s="290" t="str">
        <f>IF(B104="","",VLOOKUP(B104,資料表!$A$3:$E$298,5,0))</f>
        <v/>
      </c>
      <c r="B104" s="67"/>
      <c r="C104" s="259" t="str">
        <f>IF($B104="","",VLOOKUP($B104,資料表!$A:$C,2,FALSE))</f>
        <v/>
      </c>
      <c r="D104" s="259" t="str">
        <f>IF($B104="","",VLOOKUP($B104,資料表!$A:$C,3,FALSE))</f>
        <v/>
      </c>
      <c r="E104" s="263"/>
      <c r="F104" s="261" t="str">
        <f>IF($E104="","",VLOOKUP($E104,資料表!$G:$I,2,FALSE))</f>
        <v/>
      </c>
      <c r="G104" s="262" t="str">
        <f>IF($E104="","",VLOOKUP($E104,資料表!$G:$I,3,FALSE))</f>
        <v/>
      </c>
      <c r="H104" s="71"/>
      <c r="I104" s="72"/>
      <c r="J104" s="70"/>
      <c r="K104" s="278">
        <f t="shared" si="2"/>
        <v>0</v>
      </c>
      <c r="L104" s="278">
        <f t="shared" si="3"/>
        <v>0</v>
      </c>
      <c r="M104" s="75"/>
      <c r="N104" s="76"/>
      <c r="O104" s="76"/>
      <c r="P104" s="77"/>
      <c r="Q104" s="18" t="str">
        <f>IF(B104="","",VLOOKUP(B104,資料表!$A$3:$D$198,4,0))</f>
        <v/>
      </c>
    </row>
    <row r="105" spans="1:17" ht="20.100000000000001" customHeight="1">
      <c r="A105" s="290" t="str">
        <f>IF(B105="","",VLOOKUP(B105,資料表!$A$3:$E$298,5,0))</f>
        <v/>
      </c>
      <c r="B105" s="67"/>
      <c r="C105" s="259" t="str">
        <f>IF($B105="","",VLOOKUP($B105,資料表!$A:$C,2,FALSE))</f>
        <v/>
      </c>
      <c r="D105" s="259" t="str">
        <f>IF($B105="","",VLOOKUP($B105,資料表!$A:$C,3,FALSE))</f>
        <v/>
      </c>
      <c r="E105" s="263"/>
      <c r="F105" s="261" t="str">
        <f>IF($E105="","",VLOOKUP($E105,資料表!$G:$I,2,FALSE))</f>
        <v/>
      </c>
      <c r="G105" s="262" t="str">
        <f>IF($E105="","",VLOOKUP($E105,資料表!$G:$I,3,FALSE))</f>
        <v/>
      </c>
      <c r="H105" s="71"/>
      <c r="I105" s="72"/>
      <c r="J105" s="70"/>
      <c r="K105" s="278">
        <f t="shared" si="2"/>
        <v>0</v>
      </c>
      <c r="L105" s="278">
        <f t="shared" si="3"/>
        <v>0</v>
      </c>
      <c r="M105" s="75"/>
      <c r="N105" s="76"/>
      <c r="O105" s="76"/>
      <c r="P105" s="77"/>
      <c r="Q105" s="18" t="str">
        <f>IF(B105="","",VLOOKUP(B105,資料表!$A$3:$D$198,4,0))</f>
        <v/>
      </c>
    </row>
    <row r="106" spans="1:17" ht="20.100000000000001" customHeight="1">
      <c r="A106" s="290" t="str">
        <f>IF(B106="","",VLOOKUP(B106,資料表!$A$3:$E$298,5,0))</f>
        <v/>
      </c>
      <c r="B106" s="67"/>
      <c r="C106" s="259" t="str">
        <f>IF($B106="","",VLOOKUP($B106,資料表!$A:$C,2,FALSE))</f>
        <v/>
      </c>
      <c r="D106" s="259" t="str">
        <f>IF($B106="","",VLOOKUP($B106,資料表!$A:$C,3,FALSE))</f>
        <v/>
      </c>
      <c r="E106" s="263"/>
      <c r="F106" s="261" t="str">
        <f>IF($E106="","",VLOOKUP($E106,資料表!$G:$I,2,FALSE))</f>
        <v/>
      </c>
      <c r="G106" s="262" t="str">
        <f>IF($E106="","",VLOOKUP($E106,資料表!$G:$I,3,FALSE))</f>
        <v/>
      </c>
      <c r="H106" s="71"/>
      <c r="I106" s="72"/>
      <c r="J106" s="70"/>
      <c r="K106" s="278">
        <f t="shared" si="2"/>
        <v>0</v>
      </c>
      <c r="L106" s="278">
        <f t="shared" si="3"/>
        <v>0</v>
      </c>
      <c r="M106" s="75"/>
      <c r="N106" s="76"/>
      <c r="O106" s="76"/>
      <c r="P106" s="77"/>
      <c r="Q106" s="18" t="str">
        <f>IF(B106="","",VLOOKUP(B106,資料表!$A$3:$D$198,4,0))</f>
        <v/>
      </c>
    </row>
    <row r="107" spans="1:17" ht="20.100000000000001" customHeight="1">
      <c r="A107" s="290" t="str">
        <f>IF(B107="","",VLOOKUP(B107,資料表!$A$3:$E$298,5,0))</f>
        <v/>
      </c>
      <c r="B107" s="67"/>
      <c r="C107" s="259" t="str">
        <f>IF($B107="","",VLOOKUP($B107,資料表!$A:$C,2,FALSE))</f>
        <v/>
      </c>
      <c r="D107" s="259" t="str">
        <f>IF($B107="","",VLOOKUP($B107,資料表!$A:$C,3,FALSE))</f>
        <v/>
      </c>
      <c r="E107" s="263"/>
      <c r="F107" s="261" t="str">
        <f>IF($E107="","",VLOOKUP($E107,資料表!$G:$I,2,FALSE))</f>
        <v/>
      </c>
      <c r="G107" s="262" t="str">
        <f>IF($E107="","",VLOOKUP($E107,資料表!$G:$I,3,FALSE))</f>
        <v/>
      </c>
      <c r="H107" s="71"/>
      <c r="I107" s="72"/>
      <c r="J107" s="70"/>
      <c r="K107" s="278">
        <f t="shared" si="2"/>
        <v>0</v>
      </c>
      <c r="L107" s="278">
        <f t="shared" si="3"/>
        <v>0</v>
      </c>
      <c r="M107" s="75"/>
      <c r="N107" s="76"/>
      <c r="O107" s="76"/>
      <c r="P107" s="77"/>
      <c r="Q107" s="18" t="str">
        <f>IF(B107="","",VLOOKUP(B107,資料表!$A$3:$D$198,4,0))</f>
        <v/>
      </c>
    </row>
    <row r="108" spans="1:17" ht="20.100000000000001" customHeight="1">
      <c r="A108" s="290" t="str">
        <f>IF(B108="","",VLOOKUP(B108,資料表!$A$3:$E$298,5,0))</f>
        <v/>
      </c>
      <c r="B108" s="67"/>
      <c r="C108" s="259" t="str">
        <f>IF($B108="","",VLOOKUP($B108,資料表!$A:$C,2,FALSE))</f>
        <v/>
      </c>
      <c r="D108" s="259" t="str">
        <f>IF($B108="","",VLOOKUP($B108,資料表!$A:$C,3,FALSE))</f>
        <v/>
      </c>
      <c r="E108" s="263"/>
      <c r="F108" s="261" t="str">
        <f>IF($E108="","",VLOOKUP($E108,資料表!$G:$I,2,FALSE))</f>
        <v/>
      </c>
      <c r="G108" s="262" t="str">
        <f>IF($E108="","",VLOOKUP($E108,資料表!$G:$I,3,FALSE))</f>
        <v/>
      </c>
      <c r="H108" s="71"/>
      <c r="I108" s="72"/>
      <c r="J108" s="70"/>
      <c r="K108" s="278">
        <f t="shared" si="2"/>
        <v>0</v>
      </c>
      <c r="L108" s="278">
        <f t="shared" si="3"/>
        <v>0</v>
      </c>
      <c r="M108" s="75"/>
      <c r="N108" s="76"/>
      <c r="O108" s="76"/>
      <c r="P108" s="77"/>
      <c r="Q108" s="18" t="str">
        <f>IF(B108="","",VLOOKUP(B108,資料表!$A$3:$D$198,4,0))</f>
        <v/>
      </c>
    </row>
    <row r="109" spans="1:17" ht="20.100000000000001" customHeight="1">
      <c r="A109" s="290" t="str">
        <f>IF(B109="","",VLOOKUP(B109,資料表!$A$3:$E$298,5,0))</f>
        <v/>
      </c>
      <c r="B109" s="67"/>
      <c r="C109" s="259" t="str">
        <f>IF($B109="","",VLOOKUP($B109,資料表!$A:$C,2,FALSE))</f>
        <v/>
      </c>
      <c r="D109" s="259" t="str">
        <f>IF($B109="","",VLOOKUP($B109,資料表!$A:$C,3,FALSE))</f>
        <v/>
      </c>
      <c r="E109" s="263"/>
      <c r="F109" s="261" t="str">
        <f>IF($E109="","",VLOOKUP($E109,資料表!$G:$I,2,FALSE))</f>
        <v/>
      </c>
      <c r="G109" s="262" t="str">
        <f>IF($E109="","",VLOOKUP($E109,資料表!$G:$I,3,FALSE))</f>
        <v/>
      </c>
      <c r="H109" s="71"/>
      <c r="I109" s="72"/>
      <c r="J109" s="70"/>
      <c r="K109" s="278">
        <f t="shared" si="2"/>
        <v>0</v>
      </c>
      <c r="L109" s="278">
        <f t="shared" si="3"/>
        <v>0</v>
      </c>
      <c r="M109" s="75"/>
      <c r="N109" s="76"/>
      <c r="O109" s="76"/>
      <c r="P109" s="77"/>
      <c r="Q109" s="18" t="str">
        <f>IF(B109="","",VLOOKUP(B109,資料表!$A$3:$D$198,4,0))</f>
        <v/>
      </c>
    </row>
    <row r="110" spans="1:17" ht="20.100000000000001" customHeight="1">
      <c r="A110" s="290" t="str">
        <f>IF(B110="","",VLOOKUP(B110,資料表!$A$3:$E$298,5,0))</f>
        <v/>
      </c>
      <c r="B110" s="67"/>
      <c r="C110" s="259" t="str">
        <f>IF($B110="","",VLOOKUP($B110,資料表!$A:$C,2,FALSE))</f>
        <v/>
      </c>
      <c r="D110" s="259" t="str">
        <f>IF($B110="","",VLOOKUP($B110,資料表!$A:$C,3,FALSE))</f>
        <v/>
      </c>
      <c r="E110" s="263"/>
      <c r="F110" s="261" t="str">
        <f>IF($E110="","",VLOOKUP($E110,資料表!$G:$I,2,FALSE))</f>
        <v/>
      </c>
      <c r="G110" s="262" t="str">
        <f>IF($E110="","",VLOOKUP($E110,資料表!$G:$I,3,FALSE))</f>
        <v/>
      </c>
      <c r="H110" s="71"/>
      <c r="I110" s="72"/>
      <c r="J110" s="70"/>
      <c r="K110" s="278">
        <f t="shared" si="2"/>
        <v>0</v>
      </c>
      <c r="L110" s="278">
        <f t="shared" si="3"/>
        <v>0</v>
      </c>
      <c r="M110" s="75"/>
      <c r="N110" s="76"/>
      <c r="O110" s="76"/>
      <c r="P110" s="77"/>
      <c r="Q110" s="18" t="str">
        <f>IF(B110="","",VLOOKUP(B110,資料表!$A$3:$D$198,4,0))</f>
        <v/>
      </c>
    </row>
    <row r="111" spans="1:17" ht="20.100000000000001" customHeight="1">
      <c r="A111" s="290" t="str">
        <f>IF(B111="","",VLOOKUP(B111,資料表!$A$3:$E$298,5,0))</f>
        <v/>
      </c>
      <c r="B111" s="67"/>
      <c r="C111" s="259" t="str">
        <f>IF($B111="","",VLOOKUP($B111,資料表!$A:$C,2,FALSE))</f>
        <v/>
      </c>
      <c r="D111" s="259" t="str">
        <f>IF($B111="","",VLOOKUP($B111,資料表!$A:$C,3,FALSE))</f>
        <v/>
      </c>
      <c r="E111" s="263"/>
      <c r="F111" s="261" t="str">
        <f>IF($E111="","",VLOOKUP($E111,資料表!$G:$I,2,FALSE))</f>
        <v/>
      </c>
      <c r="G111" s="262" t="str">
        <f>IF($E111="","",VLOOKUP($E111,資料表!$G:$I,3,FALSE))</f>
        <v/>
      </c>
      <c r="H111" s="71"/>
      <c r="I111" s="72"/>
      <c r="J111" s="70"/>
      <c r="K111" s="278">
        <f t="shared" si="2"/>
        <v>0</v>
      </c>
      <c r="L111" s="278">
        <f t="shared" si="3"/>
        <v>0</v>
      </c>
      <c r="M111" s="75"/>
      <c r="N111" s="76"/>
      <c r="O111" s="76"/>
      <c r="P111" s="77"/>
      <c r="Q111" s="18" t="str">
        <f>IF(B111="","",VLOOKUP(B111,資料表!$A$3:$D$198,4,0))</f>
        <v/>
      </c>
    </row>
    <row r="112" spans="1:17" ht="20.100000000000001" customHeight="1">
      <c r="A112" s="290" t="str">
        <f>IF(B112="","",VLOOKUP(B112,資料表!$A$3:$E$298,5,0))</f>
        <v/>
      </c>
      <c r="B112" s="67"/>
      <c r="C112" s="259" t="str">
        <f>IF($B112="","",VLOOKUP($B112,資料表!$A:$C,2,FALSE))</f>
        <v/>
      </c>
      <c r="D112" s="259" t="str">
        <f>IF($B112="","",VLOOKUP($B112,資料表!$A:$C,3,FALSE))</f>
        <v/>
      </c>
      <c r="E112" s="263"/>
      <c r="F112" s="261" t="str">
        <f>IF($E112="","",VLOOKUP($E112,資料表!$G:$I,2,FALSE))</f>
        <v/>
      </c>
      <c r="G112" s="262" t="str">
        <f>IF($E112="","",VLOOKUP($E112,資料表!$G:$I,3,FALSE))</f>
        <v/>
      </c>
      <c r="H112" s="71"/>
      <c r="I112" s="72"/>
      <c r="J112" s="70"/>
      <c r="K112" s="278">
        <f t="shared" si="2"/>
        <v>0</v>
      </c>
      <c r="L112" s="278">
        <f t="shared" si="3"/>
        <v>0</v>
      </c>
      <c r="M112" s="75"/>
      <c r="N112" s="76"/>
      <c r="O112" s="76"/>
      <c r="P112" s="77"/>
      <c r="Q112" s="18" t="str">
        <f>IF(B112="","",VLOOKUP(B112,資料表!$A$3:$D$198,4,0))</f>
        <v/>
      </c>
    </row>
    <row r="113" spans="1:17" ht="20.100000000000001" customHeight="1">
      <c r="A113" s="290" t="str">
        <f>IF(B113="","",VLOOKUP(B113,資料表!$A$3:$E$298,5,0))</f>
        <v/>
      </c>
      <c r="B113" s="67"/>
      <c r="C113" s="259" t="str">
        <f>IF($B113="","",VLOOKUP($B113,資料表!$A:$C,2,FALSE))</f>
        <v/>
      </c>
      <c r="D113" s="259" t="str">
        <f>IF($B113="","",VLOOKUP($B113,資料表!$A:$C,3,FALSE))</f>
        <v/>
      </c>
      <c r="E113" s="263"/>
      <c r="F113" s="261" t="str">
        <f>IF($E113="","",VLOOKUP($E113,資料表!$G:$I,2,FALSE))</f>
        <v/>
      </c>
      <c r="G113" s="262" t="str">
        <f>IF($E113="","",VLOOKUP($E113,資料表!$G:$I,3,FALSE))</f>
        <v/>
      </c>
      <c r="H113" s="71"/>
      <c r="I113" s="72"/>
      <c r="J113" s="70"/>
      <c r="K113" s="278">
        <f t="shared" si="2"/>
        <v>0</v>
      </c>
      <c r="L113" s="278">
        <f t="shared" si="3"/>
        <v>0</v>
      </c>
      <c r="M113" s="75"/>
      <c r="N113" s="76"/>
      <c r="O113" s="76"/>
      <c r="P113" s="77"/>
      <c r="Q113" s="18" t="str">
        <f>IF(B113="","",VLOOKUP(B113,資料表!$A$3:$D$198,4,0))</f>
        <v/>
      </c>
    </row>
    <row r="114" spans="1:17" ht="20.100000000000001" customHeight="1">
      <c r="A114" s="290" t="str">
        <f>IF(B114="","",VLOOKUP(B114,資料表!$A$3:$E$298,5,0))</f>
        <v/>
      </c>
      <c r="B114" s="67"/>
      <c r="C114" s="259" t="str">
        <f>IF($B114="","",VLOOKUP($B114,資料表!$A:$C,2,FALSE))</f>
        <v/>
      </c>
      <c r="D114" s="259" t="str">
        <f>IF($B114="","",VLOOKUP($B114,資料表!$A:$C,3,FALSE))</f>
        <v/>
      </c>
      <c r="E114" s="263"/>
      <c r="F114" s="261" t="str">
        <f>IF($E114="","",VLOOKUP($E114,資料表!$G:$I,2,FALSE))</f>
        <v/>
      </c>
      <c r="G114" s="262" t="str">
        <f>IF($E114="","",VLOOKUP($E114,資料表!$G:$I,3,FALSE))</f>
        <v/>
      </c>
      <c r="H114" s="71"/>
      <c r="I114" s="72"/>
      <c r="J114" s="70"/>
      <c r="K114" s="278">
        <f t="shared" si="2"/>
        <v>0</v>
      </c>
      <c r="L114" s="278">
        <f t="shared" si="3"/>
        <v>0</v>
      </c>
      <c r="M114" s="75"/>
      <c r="N114" s="76"/>
      <c r="O114" s="76"/>
      <c r="P114" s="77"/>
      <c r="Q114" s="18" t="str">
        <f>IF(B114="","",VLOOKUP(B114,資料表!$A$3:$D$198,4,0))</f>
        <v/>
      </c>
    </row>
    <row r="115" spans="1:17" ht="20.100000000000001" customHeight="1">
      <c r="A115" s="290" t="str">
        <f>IF(B115="","",VLOOKUP(B115,資料表!$A$3:$E$298,5,0))</f>
        <v/>
      </c>
      <c r="B115" s="67"/>
      <c r="C115" s="259" t="str">
        <f>IF($B115="","",VLOOKUP($B115,資料表!$A:$C,2,FALSE))</f>
        <v/>
      </c>
      <c r="D115" s="259" t="str">
        <f>IF($B115="","",VLOOKUP($B115,資料表!$A:$C,3,FALSE))</f>
        <v/>
      </c>
      <c r="E115" s="263"/>
      <c r="F115" s="261" t="str">
        <f>IF($E115="","",VLOOKUP($E115,資料表!$G:$I,2,FALSE))</f>
        <v/>
      </c>
      <c r="G115" s="262" t="str">
        <f>IF($E115="","",VLOOKUP($E115,資料表!$G:$I,3,FALSE))</f>
        <v/>
      </c>
      <c r="H115" s="71"/>
      <c r="I115" s="72"/>
      <c r="J115" s="70"/>
      <c r="K115" s="278">
        <f t="shared" si="2"/>
        <v>0</v>
      </c>
      <c r="L115" s="278">
        <f t="shared" si="3"/>
        <v>0</v>
      </c>
      <c r="M115" s="75"/>
      <c r="N115" s="76"/>
      <c r="O115" s="76"/>
      <c r="P115" s="77"/>
      <c r="Q115" s="18" t="str">
        <f>IF(B115="","",VLOOKUP(B115,資料表!$A$3:$D$198,4,0))</f>
        <v/>
      </c>
    </row>
    <row r="116" spans="1:17" ht="20.100000000000001" customHeight="1">
      <c r="A116" s="290" t="str">
        <f>IF(B116="","",VLOOKUP(B116,資料表!$A$3:$E$298,5,0))</f>
        <v/>
      </c>
      <c r="B116" s="67"/>
      <c r="C116" s="259" t="str">
        <f>IF($B116="","",VLOOKUP($B116,資料表!$A:$C,2,FALSE))</f>
        <v/>
      </c>
      <c r="D116" s="259" t="str">
        <f>IF($B116="","",VLOOKUP($B116,資料表!$A:$C,3,FALSE))</f>
        <v/>
      </c>
      <c r="E116" s="263"/>
      <c r="F116" s="261" t="str">
        <f>IF($E116="","",VLOOKUP($E116,資料表!$G:$I,2,FALSE))</f>
        <v/>
      </c>
      <c r="G116" s="262" t="str">
        <f>IF($E116="","",VLOOKUP($E116,資料表!$G:$I,3,FALSE))</f>
        <v/>
      </c>
      <c r="H116" s="71"/>
      <c r="I116" s="72"/>
      <c r="J116" s="70"/>
      <c r="K116" s="278">
        <f t="shared" si="2"/>
        <v>0</v>
      </c>
      <c r="L116" s="278">
        <f t="shared" si="3"/>
        <v>0</v>
      </c>
      <c r="M116" s="75"/>
      <c r="N116" s="76"/>
      <c r="O116" s="76"/>
      <c r="P116" s="77"/>
      <c r="Q116" s="18" t="str">
        <f>IF(B116="","",VLOOKUP(B116,資料表!$A$3:$D$198,4,0))</f>
        <v/>
      </c>
    </row>
    <row r="117" spans="1:17" ht="20.100000000000001" customHeight="1">
      <c r="A117" s="290" t="str">
        <f>IF(B117="","",VLOOKUP(B117,資料表!$A$3:$E$298,5,0))</f>
        <v/>
      </c>
      <c r="B117" s="67"/>
      <c r="C117" s="259" t="str">
        <f>IF($B117="","",VLOOKUP($B117,資料表!$A:$C,2,FALSE))</f>
        <v/>
      </c>
      <c r="D117" s="259" t="str">
        <f>IF($B117="","",VLOOKUP($B117,資料表!$A:$C,3,FALSE))</f>
        <v/>
      </c>
      <c r="E117" s="263"/>
      <c r="F117" s="261" t="str">
        <f>IF($E117="","",VLOOKUP($E117,資料表!$G:$I,2,FALSE))</f>
        <v/>
      </c>
      <c r="G117" s="262" t="str">
        <f>IF($E117="","",VLOOKUP($E117,資料表!$G:$I,3,FALSE))</f>
        <v/>
      </c>
      <c r="H117" s="71"/>
      <c r="I117" s="72"/>
      <c r="J117" s="70"/>
      <c r="K117" s="278">
        <f t="shared" si="2"/>
        <v>0</v>
      </c>
      <c r="L117" s="278">
        <f t="shared" si="3"/>
        <v>0</v>
      </c>
      <c r="M117" s="75"/>
      <c r="N117" s="76"/>
      <c r="O117" s="76"/>
      <c r="P117" s="77"/>
      <c r="Q117" s="18" t="str">
        <f>IF(B117="","",VLOOKUP(B117,資料表!$A$3:$D$198,4,0))</f>
        <v/>
      </c>
    </row>
    <row r="118" spans="1:17" ht="20.100000000000001" customHeight="1">
      <c r="A118" s="290" t="str">
        <f>IF(B118="","",VLOOKUP(B118,資料表!$A$3:$E$298,5,0))</f>
        <v/>
      </c>
      <c r="B118" s="67"/>
      <c r="C118" s="259" t="str">
        <f>IF($B118="","",VLOOKUP($B118,資料表!$A:$C,2,FALSE))</f>
        <v/>
      </c>
      <c r="D118" s="259" t="str">
        <f>IF($B118="","",VLOOKUP($B118,資料表!$A:$C,3,FALSE))</f>
        <v/>
      </c>
      <c r="E118" s="263"/>
      <c r="F118" s="261" t="str">
        <f>IF($E118="","",VLOOKUP($E118,資料表!$G:$I,2,FALSE))</f>
        <v/>
      </c>
      <c r="G118" s="262" t="str">
        <f>IF($E118="","",VLOOKUP($E118,資料表!$G:$I,3,FALSE))</f>
        <v/>
      </c>
      <c r="H118" s="71"/>
      <c r="I118" s="72"/>
      <c r="J118" s="70"/>
      <c r="K118" s="278">
        <f t="shared" si="2"/>
        <v>0</v>
      </c>
      <c r="L118" s="278">
        <f t="shared" si="3"/>
        <v>0</v>
      </c>
      <c r="M118" s="75"/>
      <c r="N118" s="76"/>
      <c r="O118" s="76"/>
      <c r="P118" s="77"/>
      <c r="Q118" s="18" t="str">
        <f>IF(B118="","",VLOOKUP(B118,資料表!$A$3:$D$198,4,0))</f>
        <v/>
      </c>
    </row>
    <row r="119" spans="1:17" ht="20.100000000000001" customHeight="1">
      <c r="A119" s="290" t="str">
        <f>IF(B119="","",VLOOKUP(B119,資料表!$A$3:$E$298,5,0))</f>
        <v/>
      </c>
      <c r="B119" s="67"/>
      <c r="C119" s="259" t="str">
        <f>IF($B119="","",VLOOKUP($B119,資料表!$A:$C,2,FALSE))</f>
        <v/>
      </c>
      <c r="D119" s="259" t="str">
        <f>IF($B119="","",VLOOKUP($B119,資料表!$A:$C,3,FALSE))</f>
        <v/>
      </c>
      <c r="E119" s="263"/>
      <c r="F119" s="261" t="str">
        <f>IF($E119="","",VLOOKUP($E119,資料表!$G:$I,2,FALSE))</f>
        <v/>
      </c>
      <c r="G119" s="262" t="str">
        <f>IF($E119="","",VLOOKUP($E119,資料表!$G:$I,3,FALSE))</f>
        <v/>
      </c>
      <c r="H119" s="71"/>
      <c r="I119" s="72"/>
      <c r="J119" s="70"/>
      <c r="K119" s="278">
        <f t="shared" si="2"/>
        <v>0</v>
      </c>
      <c r="L119" s="278">
        <f t="shared" si="3"/>
        <v>0</v>
      </c>
      <c r="M119" s="75"/>
      <c r="N119" s="76"/>
      <c r="O119" s="76"/>
      <c r="P119" s="77"/>
      <c r="Q119" s="18" t="str">
        <f>IF(B119="","",VLOOKUP(B119,資料表!$A$3:$D$198,4,0))</f>
        <v/>
      </c>
    </row>
    <row r="120" spans="1:17" ht="20.100000000000001" customHeight="1">
      <c r="A120" s="290" t="str">
        <f>IF(B120="","",VLOOKUP(B120,資料表!$A$3:$E$298,5,0))</f>
        <v/>
      </c>
      <c r="B120" s="67"/>
      <c r="C120" s="259" t="str">
        <f>IF($B120="","",VLOOKUP($B120,資料表!$A:$C,2,FALSE))</f>
        <v/>
      </c>
      <c r="D120" s="259" t="str">
        <f>IF($B120="","",VLOOKUP($B120,資料表!$A:$C,3,FALSE))</f>
        <v/>
      </c>
      <c r="E120" s="263"/>
      <c r="F120" s="261" t="str">
        <f>IF($E120="","",VLOOKUP($E120,資料表!$G:$I,2,FALSE))</f>
        <v/>
      </c>
      <c r="G120" s="262" t="str">
        <f>IF($E120="","",VLOOKUP($E120,資料表!$G:$I,3,FALSE))</f>
        <v/>
      </c>
      <c r="H120" s="71"/>
      <c r="I120" s="72"/>
      <c r="J120" s="70"/>
      <c r="K120" s="278">
        <f t="shared" si="2"/>
        <v>0</v>
      </c>
      <c r="L120" s="278">
        <f t="shared" si="3"/>
        <v>0</v>
      </c>
      <c r="M120" s="75"/>
      <c r="N120" s="76"/>
      <c r="O120" s="76"/>
      <c r="P120" s="77"/>
      <c r="Q120" s="18" t="str">
        <f>IF(B120="","",VLOOKUP(B120,資料表!$A$3:$D$198,4,0))</f>
        <v/>
      </c>
    </row>
    <row r="121" spans="1:17" ht="20.100000000000001" customHeight="1">
      <c r="A121" s="290" t="str">
        <f>IF(B121="","",VLOOKUP(B121,資料表!$A$3:$E$298,5,0))</f>
        <v/>
      </c>
      <c r="B121" s="67"/>
      <c r="C121" s="259" t="str">
        <f>IF($B121="","",VLOOKUP($B121,資料表!$A:$C,2,FALSE))</f>
        <v/>
      </c>
      <c r="D121" s="259" t="str">
        <f>IF($B121="","",VLOOKUP($B121,資料表!$A:$C,3,FALSE))</f>
        <v/>
      </c>
      <c r="E121" s="263"/>
      <c r="F121" s="261" t="str">
        <f>IF($E121="","",VLOOKUP($E121,資料表!$G:$I,2,FALSE))</f>
        <v/>
      </c>
      <c r="G121" s="262" t="str">
        <f>IF($E121="","",VLOOKUP($E121,資料表!$G:$I,3,FALSE))</f>
        <v/>
      </c>
      <c r="H121" s="71"/>
      <c r="I121" s="72"/>
      <c r="J121" s="70"/>
      <c r="K121" s="278">
        <f t="shared" si="2"/>
        <v>0</v>
      </c>
      <c r="L121" s="278">
        <f t="shared" si="3"/>
        <v>0</v>
      </c>
      <c r="M121" s="75"/>
      <c r="N121" s="76"/>
      <c r="O121" s="76"/>
      <c r="P121" s="77"/>
      <c r="Q121" s="18" t="str">
        <f>IF(B121="","",VLOOKUP(B121,資料表!$A$3:$D$198,4,0))</f>
        <v/>
      </c>
    </row>
    <row r="122" spans="1:17" ht="20.100000000000001" customHeight="1">
      <c r="A122" s="290" t="str">
        <f>IF(B122="","",VLOOKUP(B122,資料表!$A$3:$E$298,5,0))</f>
        <v/>
      </c>
      <c r="B122" s="67"/>
      <c r="C122" s="259" t="str">
        <f>IF($B122="","",VLOOKUP($B122,資料表!$A:$C,2,FALSE))</f>
        <v/>
      </c>
      <c r="D122" s="259" t="str">
        <f>IF($B122="","",VLOOKUP($B122,資料表!$A:$C,3,FALSE))</f>
        <v/>
      </c>
      <c r="E122" s="263"/>
      <c r="F122" s="261" t="str">
        <f>IF($E122="","",VLOOKUP($E122,資料表!$G:$I,2,FALSE))</f>
        <v/>
      </c>
      <c r="G122" s="262" t="str">
        <f>IF($E122="","",VLOOKUP($E122,資料表!$G:$I,3,FALSE))</f>
        <v/>
      </c>
      <c r="H122" s="71"/>
      <c r="I122" s="72"/>
      <c r="J122" s="70"/>
      <c r="K122" s="278">
        <f t="shared" si="2"/>
        <v>0</v>
      </c>
      <c r="L122" s="278">
        <f t="shared" si="3"/>
        <v>0</v>
      </c>
      <c r="M122" s="75"/>
      <c r="N122" s="76"/>
      <c r="O122" s="76"/>
      <c r="P122" s="77"/>
      <c r="Q122" s="18" t="str">
        <f>IF(B122="","",VLOOKUP(B122,資料表!$A$3:$D$198,4,0))</f>
        <v/>
      </c>
    </row>
    <row r="123" spans="1:17" ht="20.100000000000001" customHeight="1">
      <c r="A123" s="290" t="str">
        <f>IF(B123="","",VLOOKUP(B123,資料表!$A$3:$E$298,5,0))</f>
        <v/>
      </c>
      <c r="B123" s="67"/>
      <c r="C123" s="259" t="str">
        <f>IF($B123="","",VLOOKUP($B123,資料表!$A:$C,2,FALSE))</f>
        <v/>
      </c>
      <c r="D123" s="259" t="str">
        <f>IF($B123="","",VLOOKUP($B123,資料表!$A:$C,3,FALSE))</f>
        <v/>
      </c>
      <c r="E123" s="263"/>
      <c r="F123" s="261" t="str">
        <f>IF($E123="","",VLOOKUP($E123,資料表!$G:$I,2,FALSE))</f>
        <v/>
      </c>
      <c r="G123" s="262" t="str">
        <f>IF($E123="","",VLOOKUP($E123,資料表!$G:$I,3,FALSE))</f>
        <v/>
      </c>
      <c r="H123" s="71"/>
      <c r="I123" s="72"/>
      <c r="J123" s="70"/>
      <c r="K123" s="278">
        <f t="shared" si="2"/>
        <v>0</v>
      </c>
      <c r="L123" s="278">
        <f t="shared" si="3"/>
        <v>0</v>
      </c>
      <c r="M123" s="75"/>
      <c r="N123" s="76"/>
      <c r="O123" s="76"/>
      <c r="P123" s="77"/>
      <c r="Q123" s="18" t="str">
        <f>IF(B123="","",VLOOKUP(B123,資料表!$A$3:$D$198,4,0))</f>
        <v/>
      </c>
    </row>
    <row r="124" spans="1:17" ht="20.100000000000001" customHeight="1">
      <c r="A124" s="290" t="str">
        <f>IF(B124="","",VLOOKUP(B124,資料表!$A$3:$E$298,5,0))</f>
        <v/>
      </c>
      <c r="B124" s="67"/>
      <c r="C124" s="259" t="str">
        <f>IF($B124="","",VLOOKUP($B124,資料表!$A:$C,2,FALSE))</f>
        <v/>
      </c>
      <c r="D124" s="259" t="str">
        <f>IF($B124="","",VLOOKUP($B124,資料表!$A:$C,3,FALSE))</f>
        <v/>
      </c>
      <c r="E124" s="263"/>
      <c r="F124" s="261" t="str">
        <f>IF($E124="","",VLOOKUP($E124,資料表!$G:$I,2,FALSE))</f>
        <v/>
      </c>
      <c r="G124" s="262" t="str">
        <f>IF($E124="","",VLOOKUP($E124,資料表!$G:$I,3,FALSE))</f>
        <v/>
      </c>
      <c r="H124" s="71"/>
      <c r="I124" s="72"/>
      <c r="J124" s="70"/>
      <c r="K124" s="278">
        <f t="shared" si="2"/>
        <v>0</v>
      </c>
      <c r="L124" s="278">
        <f t="shared" si="3"/>
        <v>0</v>
      </c>
      <c r="M124" s="75"/>
      <c r="N124" s="76"/>
      <c r="O124" s="76"/>
      <c r="P124" s="77"/>
      <c r="Q124" s="18" t="str">
        <f>IF(B124="","",VLOOKUP(B124,資料表!$A$3:$D$198,4,0))</f>
        <v/>
      </c>
    </row>
    <row r="125" spans="1:17" ht="20.100000000000001" customHeight="1">
      <c r="A125" s="290" t="str">
        <f>IF(B125="","",VLOOKUP(B125,資料表!$A$3:$E$298,5,0))</f>
        <v/>
      </c>
      <c r="B125" s="67"/>
      <c r="C125" s="259" t="str">
        <f>IF($B125="","",VLOOKUP($B125,資料表!$A:$C,2,FALSE))</f>
        <v/>
      </c>
      <c r="D125" s="259" t="str">
        <f>IF($B125="","",VLOOKUP($B125,資料表!$A:$C,3,FALSE))</f>
        <v/>
      </c>
      <c r="E125" s="263"/>
      <c r="F125" s="261" t="str">
        <f>IF($E125="","",VLOOKUP($E125,資料表!$G:$I,2,FALSE))</f>
        <v/>
      </c>
      <c r="G125" s="262" t="str">
        <f>IF($E125="","",VLOOKUP($E125,資料表!$G:$I,3,FALSE))</f>
        <v/>
      </c>
      <c r="H125" s="71"/>
      <c r="I125" s="72"/>
      <c r="J125" s="70"/>
      <c r="K125" s="278">
        <f t="shared" si="2"/>
        <v>0</v>
      </c>
      <c r="L125" s="278">
        <f t="shared" si="3"/>
        <v>0</v>
      </c>
      <c r="M125" s="75"/>
      <c r="N125" s="76"/>
      <c r="O125" s="76"/>
      <c r="P125" s="77"/>
      <c r="Q125" s="18" t="str">
        <f>IF(B125="","",VLOOKUP(B125,資料表!$A$3:$D$198,4,0))</f>
        <v/>
      </c>
    </row>
    <row r="126" spans="1:17" ht="20.100000000000001" customHeight="1">
      <c r="A126" s="290" t="str">
        <f>IF(B126="","",VLOOKUP(B126,資料表!$A$3:$E$298,5,0))</f>
        <v/>
      </c>
      <c r="B126" s="67"/>
      <c r="C126" s="259" t="str">
        <f>IF($B126="","",VLOOKUP($B126,資料表!$A:$C,2,FALSE))</f>
        <v/>
      </c>
      <c r="D126" s="259" t="str">
        <f>IF($B126="","",VLOOKUP($B126,資料表!$A:$C,3,FALSE))</f>
        <v/>
      </c>
      <c r="E126" s="263"/>
      <c r="F126" s="261" t="str">
        <f>IF($E126="","",VLOOKUP($E126,資料表!$G:$I,2,FALSE))</f>
        <v/>
      </c>
      <c r="G126" s="262" t="str">
        <f>IF($E126="","",VLOOKUP($E126,資料表!$G:$I,3,FALSE))</f>
        <v/>
      </c>
      <c r="H126" s="71"/>
      <c r="I126" s="72"/>
      <c r="J126" s="70"/>
      <c r="K126" s="278">
        <f t="shared" si="2"/>
        <v>0</v>
      </c>
      <c r="L126" s="278">
        <f t="shared" si="3"/>
        <v>0</v>
      </c>
      <c r="M126" s="75"/>
      <c r="N126" s="76"/>
      <c r="O126" s="76"/>
      <c r="P126" s="77"/>
      <c r="Q126" s="18" t="str">
        <f>IF(B126="","",VLOOKUP(B126,資料表!$A$3:$D$198,4,0))</f>
        <v/>
      </c>
    </row>
    <row r="127" spans="1:17" ht="20.100000000000001" customHeight="1">
      <c r="A127" s="290" t="str">
        <f>IF(B127="","",VLOOKUP(B127,資料表!$A$3:$E$298,5,0))</f>
        <v/>
      </c>
      <c r="B127" s="67"/>
      <c r="C127" s="259" t="str">
        <f>IF($B127="","",VLOOKUP($B127,資料表!$A:$C,2,FALSE))</f>
        <v/>
      </c>
      <c r="D127" s="259" t="str">
        <f>IF($B127="","",VLOOKUP($B127,資料表!$A:$C,3,FALSE))</f>
        <v/>
      </c>
      <c r="E127" s="263"/>
      <c r="F127" s="261" t="str">
        <f>IF($E127="","",VLOOKUP($E127,資料表!$G:$I,2,FALSE))</f>
        <v/>
      </c>
      <c r="G127" s="262" t="str">
        <f>IF($E127="","",VLOOKUP($E127,資料表!$G:$I,3,FALSE))</f>
        <v/>
      </c>
      <c r="H127" s="71"/>
      <c r="I127" s="72"/>
      <c r="J127" s="70"/>
      <c r="K127" s="278">
        <f t="shared" si="2"/>
        <v>0</v>
      </c>
      <c r="L127" s="278">
        <f t="shared" si="3"/>
        <v>0</v>
      </c>
      <c r="M127" s="75"/>
      <c r="N127" s="76"/>
      <c r="O127" s="76"/>
      <c r="P127" s="77"/>
      <c r="Q127" s="18" t="str">
        <f>IF(B127="","",VLOOKUP(B127,資料表!$A$3:$D$198,4,0))</f>
        <v/>
      </c>
    </row>
    <row r="128" spans="1:17" ht="20.100000000000001" customHeight="1">
      <c r="A128" s="290" t="str">
        <f>IF(B128="","",VLOOKUP(B128,資料表!$A$3:$E$298,5,0))</f>
        <v/>
      </c>
      <c r="B128" s="67"/>
      <c r="C128" s="259" t="str">
        <f>IF($B128="","",VLOOKUP($B128,資料表!$A:$C,2,FALSE))</f>
        <v/>
      </c>
      <c r="D128" s="259" t="str">
        <f>IF($B128="","",VLOOKUP($B128,資料表!$A:$C,3,FALSE))</f>
        <v/>
      </c>
      <c r="E128" s="263"/>
      <c r="F128" s="261" t="str">
        <f>IF($E128="","",VLOOKUP($E128,資料表!$G:$I,2,FALSE))</f>
        <v/>
      </c>
      <c r="G128" s="262" t="str">
        <f>IF($E128="","",VLOOKUP($E128,資料表!$G:$I,3,FALSE))</f>
        <v/>
      </c>
      <c r="H128" s="71"/>
      <c r="I128" s="72"/>
      <c r="J128" s="70"/>
      <c r="K128" s="278">
        <f t="shared" si="2"/>
        <v>0</v>
      </c>
      <c r="L128" s="278">
        <f t="shared" si="3"/>
        <v>0</v>
      </c>
      <c r="M128" s="75"/>
      <c r="N128" s="76"/>
      <c r="O128" s="76"/>
      <c r="P128" s="77"/>
      <c r="Q128" s="18" t="str">
        <f>IF(B128="","",VLOOKUP(B128,資料表!$A$3:$D$198,4,0))</f>
        <v/>
      </c>
    </row>
    <row r="129" spans="1:17" ht="20.100000000000001" customHeight="1">
      <c r="A129" s="290" t="str">
        <f>IF(B129="","",VLOOKUP(B129,資料表!$A$3:$E$298,5,0))</f>
        <v/>
      </c>
      <c r="B129" s="67"/>
      <c r="C129" s="259" t="str">
        <f>IF($B129="","",VLOOKUP($B129,資料表!$A:$C,2,FALSE))</f>
        <v/>
      </c>
      <c r="D129" s="259" t="str">
        <f>IF($B129="","",VLOOKUP($B129,資料表!$A:$C,3,FALSE))</f>
        <v/>
      </c>
      <c r="E129" s="263"/>
      <c r="F129" s="261" t="str">
        <f>IF($E129="","",VLOOKUP($E129,資料表!$G:$I,2,FALSE))</f>
        <v/>
      </c>
      <c r="G129" s="262" t="str">
        <f>IF($E129="","",VLOOKUP($E129,資料表!$G:$I,3,FALSE))</f>
        <v/>
      </c>
      <c r="H129" s="71"/>
      <c r="I129" s="72"/>
      <c r="J129" s="70"/>
      <c r="K129" s="278">
        <f t="shared" si="2"/>
        <v>0</v>
      </c>
      <c r="L129" s="278">
        <f t="shared" si="3"/>
        <v>0</v>
      </c>
      <c r="M129" s="75"/>
      <c r="N129" s="76"/>
      <c r="O129" s="76"/>
      <c r="P129" s="77"/>
      <c r="Q129" s="18" t="str">
        <f>IF(B129="","",VLOOKUP(B129,資料表!$A$3:$D$198,4,0))</f>
        <v/>
      </c>
    </row>
    <row r="130" spans="1:17" ht="20.100000000000001" customHeight="1">
      <c r="A130" s="290" t="str">
        <f>IF(B130="","",VLOOKUP(B130,資料表!$A$3:$E$298,5,0))</f>
        <v/>
      </c>
      <c r="B130" s="67"/>
      <c r="C130" s="259" t="str">
        <f>IF($B130="","",VLOOKUP($B130,資料表!$A:$C,2,FALSE))</f>
        <v/>
      </c>
      <c r="D130" s="259" t="str">
        <f>IF($B130="","",VLOOKUP($B130,資料表!$A:$C,3,FALSE))</f>
        <v/>
      </c>
      <c r="E130" s="263"/>
      <c r="F130" s="261" t="str">
        <f>IF($E130="","",VLOOKUP($E130,資料表!$G:$I,2,FALSE))</f>
        <v/>
      </c>
      <c r="G130" s="262" t="str">
        <f>IF($E130="","",VLOOKUP($E130,資料表!$G:$I,3,FALSE))</f>
        <v/>
      </c>
      <c r="H130" s="71"/>
      <c r="I130" s="72"/>
      <c r="J130" s="70"/>
      <c r="K130" s="278">
        <f t="shared" si="2"/>
        <v>0</v>
      </c>
      <c r="L130" s="278">
        <f t="shared" si="3"/>
        <v>0</v>
      </c>
      <c r="M130" s="75"/>
      <c r="N130" s="76"/>
      <c r="O130" s="76"/>
      <c r="P130" s="77"/>
      <c r="Q130" s="18" t="str">
        <f>IF(B130="","",VLOOKUP(B130,資料表!$A$3:$D$198,4,0))</f>
        <v/>
      </c>
    </row>
    <row r="131" spans="1:17" ht="20.100000000000001" customHeight="1">
      <c r="A131" s="290" t="str">
        <f>IF(B131="","",VLOOKUP(B131,資料表!$A$3:$E$298,5,0))</f>
        <v/>
      </c>
      <c r="B131" s="67"/>
      <c r="C131" s="259" t="str">
        <f>IF($B131="","",VLOOKUP($B131,資料表!$A:$C,2,FALSE))</f>
        <v/>
      </c>
      <c r="D131" s="259" t="str">
        <f>IF($B131="","",VLOOKUP($B131,資料表!$A:$C,3,FALSE))</f>
        <v/>
      </c>
      <c r="E131" s="263"/>
      <c r="F131" s="261" t="str">
        <f>IF($E131="","",VLOOKUP($E131,資料表!$G:$I,2,FALSE))</f>
        <v/>
      </c>
      <c r="G131" s="262" t="str">
        <f>IF($E131="","",VLOOKUP($E131,資料表!$G:$I,3,FALSE))</f>
        <v/>
      </c>
      <c r="H131" s="71"/>
      <c r="I131" s="72"/>
      <c r="J131" s="70"/>
      <c r="K131" s="278">
        <f t="shared" si="2"/>
        <v>0</v>
      </c>
      <c r="L131" s="278">
        <f t="shared" si="3"/>
        <v>0</v>
      </c>
      <c r="M131" s="75"/>
      <c r="N131" s="76"/>
      <c r="O131" s="76"/>
      <c r="P131" s="77"/>
      <c r="Q131" s="18" t="str">
        <f>IF(B131="","",VLOOKUP(B131,資料表!$A$3:$D$198,4,0))</f>
        <v/>
      </c>
    </row>
    <row r="132" spans="1:17" ht="20.100000000000001" customHeight="1">
      <c r="A132" s="290" t="str">
        <f>IF(B132="","",VLOOKUP(B132,資料表!$A$3:$E$298,5,0))</f>
        <v/>
      </c>
      <c r="B132" s="67"/>
      <c r="C132" s="259" t="str">
        <f>IF($B132="","",VLOOKUP($B132,資料表!$A:$C,2,FALSE))</f>
        <v/>
      </c>
      <c r="D132" s="259" t="str">
        <f>IF($B132="","",VLOOKUP($B132,資料表!$A:$C,3,FALSE))</f>
        <v/>
      </c>
      <c r="E132" s="263"/>
      <c r="F132" s="261" t="str">
        <f>IF($E132="","",VLOOKUP($E132,資料表!$G:$I,2,FALSE))</f>
        <v/>
      </c>
      <c r="G132" s="262" t="str">
        <f>IF($E132="","",VLOOKUP($E132,資料表!$G:$I,3,FALSE))</f>
        <v/>
      </c>
      <c r="H132" s="71"/>
      <c r="I132" s="72"/>
      <c r="J132" s="70"/>
      <c r="K132" s="278">
        <f t="shared" si="2"/>
        <v>0</v>
      </c>
      <c r="L132" s="278">
        <f t="shared" si="3"/>
        <v>0</v>
      </c>
      <c r="M132" s="75"/>
      <c r="N132" s="76"/>
      <c r="O132" s="76"/>
      <c r="P132" s="77"/>
      <c r="Q132" s="18" t="str">
        <f>IF(B132="","",VLOOKUP(B132,資料表!$A$3:$D$198,4,0))</f>
        <v/>
      </c>
    </row>
    <row r="133" spans="1:17" ht="20.100000000000001" customHeight="1">
      <c r="A133" s="290" t="str">
        <f>IF(B133="","",VLOOKUP(B133,資料表!$A$3:$E$298,5,0))</f>
        <v/>
      </c>
      <c r="B133" s="67"/>
      <c r="C133" s="259" t="str">
        <f>IF($B133="","",VLOOKUP($B133,資料表!$A:$C,2,FALSE))</f>
        <v/>
      </c>
      <c r="D133" s="259" t="str">
        <f>IF($B133="","",VLOOKUP($B133,資料表!$A:$C,3,FALSE))</f>
        <v/>
      </c>
      <c r="E133" s="263"/>
      <c r="F133" s="261" t="str">
        <f>IF($E133="","",VLOOKUP($E133,資料表!$G:$I,2,FALSE))</f>
        <v/>
      </c>
      <c r="G133" s="262" t="str">
        <f>IF($E133="","",VLOOKUP($E133,資料表!$G:$I,3,FALSE))</f>
        <v/>
      </c>
      <c r="H133" s="71"/>
      <c r="I133" s="72"/>
      <c r="J133" s="70"/>
      <c r="K133" s="278">
        <f t="shared" si="2"/>
        <v>0</v>
      </c>
      <c r="L133" s="278">
        <f t="shared" si="3"/>
        <v>0</v>
      </c>
      <c r="M133" s="75"/>
      <c r="N133" s="76"/>
      <c r="O133" s="76"/>
      <c r="P133" s="77"/>
      <c r="Q133" s="18" t="str">
        <f>IF(B133="","",VLOOKUP(B133,資料表!$A$3:$D$198,4,0))</f>
        <v/>
      </c>
    </row>
    <row r="134" spans="1:17" ht="20.100000000000001" customHeight="1">
      <c r="A134" s="290" t="str">
        <f>IF(B134="","",VLOOKUP(B134,資料表!$A$3:$E$298,5,0))</f>
        <v/>
      </c>
      <c r="B134" s="67"/>
      <c r="C134" s="259" t="str">
        <f>IF($B134="","",VLOOKUP($B134,資料表!$A:$C,2,FALSE))</f>
        <v/>
      </c>
      <c r="D134" s="259" t="str">
        <f>IF($B134="","",VLOOKUP($B134,資料表!$A:$C,3,FALSE))</f>
        <v/>
      </c>
      <c r="E134" s="263"/>
      <c r="F134" s="261" t="str">
        <f>IF($E134="","",VLOOKUP($E134,資料表!$G:$I,2,FALSE))</f>
        <v/>
      </c>
      <c r="G134" s="262" t="str">
        <f>IF($E134="","",VLOOKUP($E134,資料表!$G:$I,3,FALSE))</f>
        <v/>
      </c>
      <c r="H134" s="71"/>
      <c r="I134" s="72"/>
      <c r="J134" s="70"/>
      <c r="K134" s="278">
        <f t="shared" si="2"/>
        <v>0</v>
      </c>
      <c r="L134" s="278">
        <f t="shared" si="3"/>
        <v>0</v>
      </c>
      <c r="M134" s="75"/>
      <c r="N134" s="76"/>
      <c r="O134" s="76"/>
      <c r="P134" s="77"/>
      <c r="Q134" s="18" t="str">
        <f>IF(B134="","",VLOOKUP(B134,資料表!$A$3:$D$198,4,0))</f>
        <v/>
      </c>
    </row>
    <row r="135" spans="1:17" ht="20.100000000000001" customHeight="1">
      <c r="A135" s="290" t="str">
        <f>IF(B135="","",VLOOKUP(B135,資料表!$A$3:$E$298,5,0))</f>
        <v/>
      </c>
      <c r="B135" s="67"/>
      <c r="C135" s="259" t="str">
        <f>IF($B135="","",VLOOKUP($B135,資料表!$A:$C,2,FALSE))</f>
        <v/>
      </c>
      <c r="D135" s="259" t="str">
        <f>IF($B135="","",VLOOKUP($B135,資料表!$A:$C,3,FALSE))</f>
        <v/>
      </c>
      <c r="E135" s="263"/>
      <c r="F135" s="261" t="str">
        <f>IF($E135="","",VLOOKUP($E135,資料表!$G:$I,2,FALSE))</f>
        <v/>
      </c>
      <c r="G135" s="262" t="str">
        <f>IF($E135="","",VLOOKUP($E135,資料表!$G:$I,3,FALSE))</f>
        <v/>
      </c>
      <c r="H135" s="71"/>
      <c r="I135" s="72"/>
      <c r="J135" s="70"/>
      <c r="K135" s="278">
        <f t="shared" si="2"/>
        <v>0</v>
      </c>
      <c r="L135" s="278">
        <f t="shared" si="3"/>
        <v>0</v>
      </c>
      <c r="M135" s="75"/>
      <c r="N135" s="76"/>
      <c r="O135" s="76"/>
      <c r="P135" s="77"/>
      <c r="Q135" s="18" t="str">
        <f>IF(B135="","",VLOOKUP(B135,資料表!$A$3:$D$198,4,0))</f>
        <v/>
      </c>
    </row>
    <row r="136" spans="1:17" ht="20.100000000000001" customHeight="1">
      <c r="A136" s="290" t="str">
        <f>IF(B136="","",VLOOKUP(B136,資料表!$A$3:$E$298,5,0))</f>
        <v/>
      </c>
      <c r="B136" s="67"/>
      <c r="C136" s="259" t="str">
        <f>IF($B136="","",VLOOKUP($B136,資料表!$A:$C,2,FALSE))</f>
        <v/>
      </c>
      <c r="D136" s="259" t="str">
        <f>IF($B136="","",VLOOKUP($B136,資料表!$A:$C,3,FALSE))</f>
        <v/>
      </c>
      <c r="E136" s="263"/>
      <c r="F136" s="261" t="str">
        <f>IF($E136="","",VLOOKUP($E136,資料表!$G:$I,2,FALSE))</f>
        <v/>
      </c>
      <c r="G136" s="262" t="str">
        <f>IF($E136="","",VLOOKUP($E136,資料表!$G:$I,3,FALSE))</f>
        <v/>
      </c>
      <c r="H136" s="71"/>
      <c r="I136" s="72"/>
      <c r="J136" s="70"/>
      <c r="K136" s="278">
        <f t="shared" si="2"/>
        <v>0</v>
      </c>
      <c r="L136" s="278">
        <f t="shared" si="3"/>
        <v>0</v>
      </c>
      <c r="M136" s="75"/>
      <c r="N136" s="76"/>
      <c r="O136" s="76"/>
      <c r="P136" s="77"/>
      <c r="Q136" s="18" t="str">
        <f>IF(B136="","",VLOOKUP(B136,資料表!$A$3:$D$198,4,0))</f>
        <v/>
      </c>
    </row>
    <row r="137" spans="1:17" ht="20.100000000000001" customHeight="1">
      <c r="A137" s="290" t="str">
        <f>IF(B137="","",VLOOKUP(B137,資料表!$A$3:$E$298,5,0))</f>
        <v/>
      </c>
      <c r="B137" s="67"/>
      <c r="C137" s="259" t="str">
        <f>IF($B137="","",VLOOKUP($B137,資料表!$A:$C,2,FALSE))</f>
        <v/>
      </c>
      <c r="D137" s="259" t="str">
        <f>IF($B137="","",VLOOKUP($B137,資料表!$A:$C,3,FALSE))</f>
        <v/>
      </c>
      <c r="E137" s="263"/>
      <c r="F137" s="261" t="str">
        <f>IF($E137="","",VLOOKUP($E137,資料表!$G:$I,2,FALSE))</f>
        <v/>
      </c>
      <c r="G137" s="262" t="str">
        <f>IF($E137="","",VLOOKUP($E137,資料表!$G:$I,3,FALSE))</f>
        <v/>
      </c>
      <c r="H137" s="71"/>
      <c r="I137" s="72"/>
      <c r="J137" s="70"/>
      <c r="K137" s="278">
        <f t="shared" si="2"/>
        <v>0</v>
      </c>
      <c r="L137" s="278">
        <f t="shared" si="3"/>
        <v>0</v>
      </c>
      <c r="M137" s="75"/>
      <c r="N137" s="76"/>
      <c r="O137" s="76"/>
      <c r="P137" s="77"/>
      <c r="Q137" s="18" t="str">
        <f>IF(B137="","",VLOOKUP(B137,資料表!$A$3:$D$198,4,0))</f>
        <v/>
      </c>
    </row>
    <row r="138" spans="1:17" ht="20.100000000000001" customHeight="1">
      <c r="A138" s="290" t="str">
        <f>IF(B138="","",VLOOKUP(B138,資料表!$A$3:$E$298,5,0))</f>
        <v/>
      </c>
      <c r="B138" s="67"/>
      <c r="C138" s="259" t="str">
        <f>IF($B138="","",VLOOKUP($B138,資料表!$A:$C,2,FALSE))</f>
        <v/>
      </c>
      <c r="D138" s="259" t="str">
        <f>IF($B138="","",VLOOKUP($B138,資料表!$A:$C,3,FALSE))</f>
        <v/>
      </c>
      <c r="E138" s="263"/>
      <c r="F138" s="261" t="str">
        <f>IF($E138="","",VLOOKUP($E138,資料表!$G:$I,2,FALSE))</f>
        <v/>
      </c>
      <c r="G138" s="262" t="str">
        <f>IF($E138="","",VLOOKUP($E138,資料表!$G:$I,3,FALSE))</f>
        <v/>
      </c>
      <c r="H138" s="71"/>
      <c r="I138" s="72"/>
      <c r="J138" s="70"/>
      <c r="K138" s="278">
        <f t="shared" si="2"/>
        <v>0</v>
      </c>
      <c r="L138" s="278">
        <f t="shared" si="3"/>
        <v>0</v>
      </c>
      <c r="M138" s="75"/>
      <c r="N138" s="76"/>
      <c r="O138" s="76"/>
      <c r="P138" s="77"/>
      <c r="Q138" s="18" t="str">
        <f>IF(B138="","",VLOOKUP(B138,資料表!$A$3:$D$198,4,0))</f>
        <v/>
      </c>
    </row>
    <row r="139" spans="1:17" ht="20.100000000000001" customHeight="1">
      <c r="A139" s="290" t="str">
        <f>IF(B139="","",VLOOKUP(B139,資料表!$A$3:$E$298,5,0))</f>
        <v/>
      </c>
      <c r="B139" s="67"/>
      <c r="C139" s="259" t="str">
        <f>IF($B139="","",VLOOKUP($B139,資料表!$A:$C,2,FALSE))</f>
        <v/>
      </c>
      <c r="D139" s="259" t="str">
        <f>IF($B139="","",VLOOKUP($B139,資料表!$A:$C,3,FALSE))</f>
        <v/>
      </c>
      <c r="E139" s="263"/>
      <c r="F139" s="261" t="str">
        <f>IF($E139="","",VLOOKUP($E139,資料表!$G:$I,2,FALSE))</f>
        <v/>
      </c>
      <c r="G139" s="262" t="str">
        <f>IF($E139="","",VLOOKUP($E139,資料表!$G:$I,3,FALSE))</f>
        <v/>
      </c>
      <c r="H139" s="71"/>
      <c r="I139" s="72"/>
      <c r="J139" s="70"/>
      <c r="K139" s="278">
        <f t="shared" ref="K139:K202" si="4">IF(OR($M139=1,$M139=""),ROUND($J139*0.05,0),0)</f>
        <v>0</v>
      </c>
      <c r="L139" s="278">
        <f t="shared" ref="L139:L202" si="5">SUM(J139:K139)</f>
        <v>0</v>
      </c>
      <c r="M139" s="75"/>
      <c r="N139" s="76"/>
      <c r="O139" s="76"/>
      <c r="P139" s="77"/>
      <c r="Q139" s="18" t="str">
        <f>IF(B139="","",VLOOKUP(B139,資料表!$A$3:$D$198,4,0))</f>
        <v/>
      </c>
    </row>
    <row r="140" spans="1:17" ht="20.100000000000001" customHeight="1">
      <c r="A140" s="290" t="str">
        <f>IF(B140="","",VLOOKUP(B140,資料表!$A$3:$E$298,5,0))</f>
        <v/>
      </c>
      <c r="B140" s="67"/>
      <c r="C140" s="259" t="str">
        <f>IF($B140="","",VLOOKUP($B140,資料表!$A:$C,2,FALSE))</f>
        <v/>
      </c>
      <c r="D140" s="259" t="str">
        <f>IF($B140="","",VLOOKUP($B140,資料表!$A:$C,3,FALSE))</f>
        <v/>
      </c>
      <c r="E140" s="263"/>
      <c r="F140" s="261" t="str">
        <f>IF($E140="","",VLOOKUP($E140,資料表!$G:$I,2,FALSE))</f>
        <v/>
      </c>
      <c r="G140" s="262" t="str">
        <f>IF($E140="","",VLOOKUP($E140,資料表!$G:$I,3,FALSE))</f>
        <v/>
      </c>
      <c r="H140" s="71"/>
      <c r="I140" s="72"/>
      <c r="J140" s="70"/>
      <c r="K140" s="278">
        <f t="shared" si="4"/>
        <v>0</v>
      </c>
      <c r="L140" s="278">
        <f t="shared" si="5"/>
        <v>0</v>
      </c>
      <c r="M140" s="75"/>
      <c r="N140" s="76"/>
      <c r="O140" s="76"/>
      <c r="P140" s="77"/>
      <c r="Q140" s="18" t="str">
        <f>IF(B140="","",VLOOKUP(B140,資料表!$A$3:$D$198,4,0))</f>
        <v/>
      </c>
    </row>
    <row r="141" spans="1:17" ht="20.100000000000001" customHeight="1">
      <c r="A141" s="290" t="str">
        <f>IF(B141="","",VLOOKUP(B141,資料表!$A$3:$E$298,5,0))</f>
        <v/>
      </c>
      <c r="B141" s="67"/>
      <c r="C141" s="259" t="str">
        <f>IF($B141="","",VLOOKUP($B141,資料表!$A:$C,2,FALSE))</f>
        <v/>
      </c>
      <c r="D141" s="259" t="str">
        <f>IF($B141="","",VLOOKUP($B141,資料表!$A:$C,3,FALSE))</f>
        <v/>
      </c>
      <c r="E141" s="263"/>
      <c r="F141" s="261" t="str">
        <f>IF($E141="","",VLOOKUP($E141,資料表!$G:$I,2,FALSE))</f>
        <v/>
      </c>
      <c r="G141" s="262" t="str">
        <f>IF($E141="","",VLOOKUP($E141,資料表!$G:$I,3,FALSE))</f>
        <v/>
      </c>
      <c r="H141" s="71"/>
      <c r="I141" s="72"/>
      <c r="J141" s="70"/>
      <c r="K141" s="278">
        <f t="shared" si="4"/>
        <v>0</v>
      </c>
      <c r="L141" s="278">
        <f t="shared" si="5"/>
        <v>0</v>
      </c>
      <c r="M141" s="75"/>
      <c r="N141" s="76"/>
      <c r="O141" s="76"/>
      <c r="P141" s="77"/>
      <c r="Q141" s="18" t="str">
        <f>IF(B141="","",VLOOKUP(B141,資料表!$A$3:$D$198,4,0))</f>
        <v/>
      </c>
    </row>
    <row r="142" spans="1:17" ht="20.100000000000001" customHeight="1">
      <c r="A142" s="290" t="str">
        <f>IF(B142="","",VLOOKUP(B142,資料表!$A$3:$E$298,5,0))</f>
        <v/>
      </c>
      <c r="B142" s="67"/>
      <c r="C142" s="259" t="str">
        <f>IF($B142="","",VLOOKUP($B142,資料表!$A:$C,2,FALSE))</f>
        <v/>
      </c>
      <c r="D142" s="259" t="str">
        <f>IF($B142="","",VLOOKUP($B142,資料表!$A:$C,3,FALSE))</f>
        <v/>
      </c>
      <c r="E142" s="263"/>
      <c r="F142" s="261" t="str">
        <f>IF($E142="","",VLOOKUP($E142,資料表!$G:$I,2,FALSE))</f>
        <v/>
      </c>
      <c r="G142" s="262" t="str">
        <f>IF($E142="","",VLOOKUP($E142,資料表!$G:$I,3,FALSE))</f>
        <v/>
      </c>
      <c r="H142" s="71"/>
      <c r="I142" s="72"/>
      <c r="J142" s="70"/>
      <c r="K142" s="278">
        <f t="shared" si="4"/>
        <v>0</v>
      </c>
      <c r="L142" s="278">
        <f t="shared" si="5"/>
        <v>0</v>
      </c>
      <c r="M142" s="75"/>
      <c r="N142" s="76"/>
      <c r="O142" s="76"/>
      <c r="P142" s="77"/>
      <c r="Q142" s="18" t="str">
        <f>IF(B142="","",VLOOKUP(B142,資料表!$A$3:$D$198,4,0))</f>
        <v/>
      </c>
    </row>
    <row r="143" spans="1:17" ht="20.100000000000001" customHeight="1">
      <c r="A143" s="290" t="str">
        <f>IF(B143="","",VLOOKUP(B143,資料表!$A$3:$E$298,5,0))</f>
        <v/>
      </c>
      <c r="B143" s="67"/>
      <c r="C143" s="259" t="str">
        <f>IF($B143="","",VLOOKUP($B143,資料表!$A:$C,2,FALSE))</f>
        <v/>
      </c>
      <c r="D143" s="259" t="str">
        <f>IF($B143="","",VLOOKUP($B143,資料表!$A:$C,3,FALSE))</f>
        <v/>
      </c>
      <c r="E143" s="263"/>
      <c r="F143" s="261" t="str">
        <f>IF($E143="","",VLOOKUP($E143,資料表!$G:$I,2,FALSE))</f>
        <v/>
      </c>
      <c r="G143" s="262" t="str">
        <f>IF($E143="","",VLOOKUP($E143,資料表!$G:$I,3,FALSE))</f>
        <v/>
      </c>
      <c r="H143" s="71"/>
      <c r="I143" s="72"/>
      <c r="J143" s="70"/>
      <c r="K143" s="278">
        <f t="shared" si="4"/>
        <v>0</v>
      </c>
      <c r="L143" s="278">
        <f t="shared" si="5"/>
        <v>0</v>
      </c>
      <c r="M143" s="75"/>
      <c r="N143" s="76"/>
      <c r="O143" s="76"/>
      <c r="P143" s="77"/>
      <c r="Q143" s="18" t="str">
        <f>IF(B143="","",VLOOKUP(B143,資料表!$A$3:$D$198,4,0))</f>
        <v/>
      </c>
    </row>
    <row r="144" spans="1:17" ht="20.100000000000001" customHeight="1">
      <c r="A144" s="290" t="str">
        <f>IF(B144="","",VLOOKUP(B144,資料表!$A$3:$E$298,5,0))</f>
        <v/>
      </c>
      <c r="B144" s="67"/>
      <c r="C144" s="259" t="str">
        <f>IF($B144="","",VLOOKUP($B144,資料表!$A:$C,2,FALSE))</f>
        <v/>
      </c>
      <c r="D144" s="259" t="str">
        <f>IF($B144="","",VLOOKUP($B144,資料表!$A:$C,3,FALSE))</f>
        <v/>
      </c>
      <c r="E144" s="263"/>
      <c r="F144" s="261" t="str">
        <f>IF($E144="","",VLOOKUP($E144,資料表!$G:$I,2,FALSE))</f>
        <v/>
      </c>
      <c r="G144" s="262" t="str">
        <f>IF($E144="","",VLOOKUP($E144,資料表!$G:$I,3,FALSE))</f>
        <v/>
      </c>
      <c r="H144" s="71"/>
      <c r="I144" s="72"/>
      <c r="J144" s="70"/>
      <c r="K144" s="278">
        <f t="shared" si="4"/>
        <v>0</v>
      </c>
      <c r="L144" s="278">
        <f t="shared" si="5"/>
        <v>0</v>
      </c>
      <c r="M144" s="75"/>
      <c r="N144" s="76"/>
      <c r="O144" s="76"/>
      <c r="P144" s="77"/>
      <c r="Q144" s="18" t="str">
        <f>IF(B144="","",VLOOKUP(B144,資料表!$A$3:$D$198,4,0))</f>
        <v/>
      </c>
    </row>
    <row r="145" spans="1:17" ht="20.100000000000001" customHeight="1">
      <c r="A145" s="290" t="str">
        <f>IF(B145="","",VLOOKUP(B145,資料表!$A$3:$E$298,5,0))</f>
        <v/>
      </c>
      <c r="B145" s="67"/>
      <c r="C145" s="259" t="str">
        <f>IF($B145="","",VLOOKUP($B145,資料表!$A:$C,2,FALSE))</f>
        <v/>
      </c>
      <c r="D145" s="259" t="str">
        <f>IF($B145="","",VLOOKUP($B145,資料表!$A:$C,3,FALSE))</f>
        <v/>
      </c>
      <c r="E145" s="263"/>
      <c r="F145" s="261" t="str">
        <f>IF($E145="","",VLOOKUP($E145,資料表!$G:$I,2,FALSE))</f>
        <v/>
      </c>
      <c r="G145" s="262" t="str">
        <f>IF($E145="","",VLOOKUP($E145,資料表!$G:$I,3,FALSE))</f>
        <v/>
      </c>
      <c r="H145" s="71"/>
      <c r="I145" s="72"/>
      <c r="J145" s="70"/>
      <c r="K145" s="278">
        <f t="shared" si="4"/>
        <v>0</v>
      </c>
      <c r="L145" s="278">
        <f t="shared" si="5"/>
        <v>0</v>
      </c>
      <c r="M145" s="75"/>
      <c r="N145" s="76"/>
      <c r="O145" s="76"/>
      <c r="P145" s="77"/>
      <c r="Q145" s="18" t="str">
        <f>IF(B145="","",VLOOKUP(B145,資料表!$A$3:$D$198,4,0))</f>
        <v/>
      </c>
    </row>
    <row r="146" spans="1:17" ht="20.100000000000001" customHeight="1">
      <c r="A146" s="290" t="str">
        <f>IF(B146="","",VLOOKUP(B146,資料表!$A$3:$E$298,5,0))</f>
        <v/>
      </c>
      <c r="B146" s="67"/>
      <c r="C146" s="259" t="str">
        <f>IF($B146="","",VLOOKUP($B146,資料表!$A:$C,2,FALSE))</f>
        <v/>
      </c>
      <c r="D146" s="259" t="str">
        <f>IF($B146="","",VLOOKUP($B146,資料表!$A:$C,3,FALSE))</f>
        <v/>
      </c>
      <c r="E146" s="263"/>
      <c r="F146" s="261" t="str">
        <f>IF($E146="","",VLOOKUP($E146,資料表!$G:$I,2,FALSE))</f>
        <v/>
      </c>
      <c r="G146" s="262" t="str">
        <f>IF($E146="","",VLOOKUP($E146,資料表!$G:$I,3,FALSE))</f>
        <v/>
      </c>
      <c r="H146" s="71"/>
      <c r="I146" s="72"/>
      <c r="J146" s="70"/>
      <c r="K146" s="278">
        <f t="shared" si="4"/>
        <v>0</v>
      </c>
      <c r="L146" s="278">
        <f t="shared" si="5"/>
        <v>0</v>
      </c>
      <c r="M146" s="75"/>
      <c r="N146" s="76"/>
      <c r="O146" s="76"/>
      <c r="P146" s="77"/>
      <c r="Q146" s="18" t="str">
        <f>IF(B146="","",VLOOKUP(B146,資料表!$A$3:$D$198,4,0))</f>
        <v/>
      </c>
    </row>
    <row r="147" spans="1:17" ht="20.100000000000001" customHeight="1">
      <c r="A147" s="290" t="str">
        <f>IF(B147="","",VLOOKUP(B147,資料表!$A$3:$E$298,5,0))</f>
        <v/>
      </c>
      <c r="B147" s="67"/>
      <c r="C147" s="259" t="str">
        <f>IF($B147="","",VLOOKUP($B147,資料表!$A:$C,2,FALSE))</f>
        <v/>
      </c>
      <c r="D147" s="259" t="str">
        <f>IF($B147="","",VLOOKUP($B147,資料表!$A:$C,3,FALSE))</f>
        <v/>
      </c>
      <c r="E147" s="263"/>
      <c r="F147" s="261" t="str">
        <f>IF($E147="","",VLOOKUP($E147,資料表!$G:$I,2,FALSE))</f>
        <v/>
      </c>
      <c r="G147" s="262" t="str">
        <f>IF($E147="","",VLOOKUP($E147,資料表!$G:$I,3,FALSE))</f>
        <v/>
      </c>
      <c r="H147" s="71"/>
      <c r="I147" s="72"/>
      <c r="J147" s="70"/>
      <c r="K147" s="278">
        <f t="shared" si="4"/>
        <v>0</v>
      </c>
      <c r="L147" s="278">
        <f t="shared" si="5"/>
        <v>0</v>
      </c>
      <c r="M147" s="75"/>
      <c r="N147" s="76"/>
      <c r="O147" s="76"/>
      <c r="P147" s="77"/>
      <c r="Q147" s="18" t="str">
        <f>IF(B147="","",VLOOKUP(B147,資料表!$A$3:$D$198,4,0))</f>
        <v/>
      </c>
    </row>
    <row r="148" spans="1:17" ht="20.100000000000001" customHeight="1">
      <c r="A148" s="290" t="str">
        <f>IF(B148="","",VLOOKUP(B148,資料表!$A$3:$E$298,5,0))</f>
        <v/>
      </c>
      <c r="B148" s="67"/>
      <c r="C148" s="259" t="str">
        <f>IF($B148="","",VLOOKUP($B148,資料表!$A:$C,2,FALSE))</f>
        <v/>
      </c>
      <c r="D148" s="259" t="str">
        <f>IF($B148="","",VLOOKUP($B148,資料表!$A:$C,3,FALSE))</f>
        <v/>
      </c>
      <c r="E148" s="263"/>
      <c r="F148" s="261" t="str">
        <f>IF($E148="","",VLOOKUP($E148,資料表!$G:$I,2,FALSE))</f>
        <v/>
      </c>
      <c r="G148" s="262" t="str">
        <f>IF($E148="","",VLOOKUP($E148,資料表!$G:$I,3,FALSE))</f>
        <v/>
      </c>
      <c r="H148" s="71"/>
      <c r="I148" s="72"/>
      <c r="J148" s="70"/>
      <c r="K148" s="278">
        <f t="shared" si="4"/>
        <v>0</v>
      </c>
      <c r="L148" s="278">
        <f t="shared" si="5"/>
        <v>0</v>
      </c>
      <c r="M148" s="75"/>
      <c r="N148" s="76"/>
      <c r="O148" s="76"/>
      <c r="P148" s="77"/>
      <c r="Q148" s="18" t="str">
        <f>IF(B148="","",VLOOKUP(B148,資料表!$A$3:$D$198,4,0))</f>
        <v/>
      </c>
    </row>
    <row r="149" spans="1:17" ht="20.100000000000001" customHeight="1">
      <c r="A149" s="290" t="str">
        <f>IF(B149="","",VLOOKUP(B149,資料表!$A$3:$E$298,5,0))</f>
        <v/>
      </c>
      <c r="B149" s="67"/>
      <c r="C149" s="259" t="str">
        <f>IF($B149="","",VLOOKUP($B149,資料表!$A:$C,2,FALSE))</f>
        <v/>
      </c>
      <c r="D149" s="259" t="str">
        <f>IF($B149="","",VLOOKUP($B149,資料表!$A:$C,3,FALSE))</f>
        <v/>
      </c>
      <c r="E149" s="263"/>
      <c r="F149" s="261" t="str">
        <f>IF($E149="","",VLOOKUP($E149,資料表!$G:$I,2,FALSE))</f>
        <v/>
      </c>
      <c r="G149" s="262" t="str">
        <f>IF($E149="","",VLOOKUP($E149,資料表!$G:$I,3,FALSE))</f>
        <v/>
      </c>
      <c r="H149" s="71"/>
      <c r="I149" s="72"/>
      <c r="J149" s="70"/>
      <c r="K149" s="278">
        <f t="shared" si="4"/>
        <v>0</v>
      </c>
      <c r="L149" s="278">
        <f t="shared" si="5"/>
        <v>0</v>
      </c>
      <c r="M149" s="75"/>
      <c r="N149" s="76"/>
      <c r="O149" s="76"/>
      <c r="P149" s="77"/>
      <c r="Q149" s="18" t="str">
        <f>IF(B149="","",VLOOKUP(B149,資料表!$A$3:$D$198,4,0))</f>
        <v/>
      </c>
    </row>
    <row r="150" spans="1:17" ht="20.100000000000001" customHeight="1">
      <c r="A150" s="290" t="str">
        <f>IF(B150="","",VLOOKUP(B150,資料表!$A$3:$E$298,5,0))</f>
        <v/>
      </c>
      <c r="B150" s="67"/>
      <c r="C150" s="259" t="str">
        <f>IF($B150="","",VLOOKUP($B150,資料表!$A:$C,2,FALSE))</f>
        <v/>
      </c>
      <c r="D150" s="259" t="str">
        <f>IF($B150="","",VLOOKUP($B150,資料表!$A:$C,3,FALSE))</f>
        <v/>
      </c>
      <c r="E150" s="263"/>
      <c r="F150" s="261" t="str">
        <f>IF($E150="","",VLOOKUP($E150,資料表!$G:$I,2,FALSE))</f>
        <v/>
      </c>
      <c r="G150" s="262" t="str">
        <f>IF($E150="","",VLOOKUP($E150,資料表!$G:$I,3,FALSE))</f>
        <v/>
      </c>
      <c r="H150" s="71"/>
      <c r="I150" s="72"/>
      <c r="J150" s="70"/>
      <c r="K150" s="278">
        <f t="shared" si="4"/>
        <v>0</v>
      </c>
      <c r="L150" s="278">
        <f t="shared" si="5"/>
        <v>0</v>
      </c>
      <c r="M150" s="75"/>
      <c r="N150" s="76"/>
      <c r="O150" s="76"/>
      <c r="P150" s="77"/>
      <c r="Q150" s="18" t="str">
        <f>IF(B150="","",VLOOKUP(B150,資料表!$A$3:$D$198,4,0))</f>
        <v/>
      </c>
    </row>
    <row r="151" spans="1:17" ht="20.100000000000001" customHeight="1">
      <c r="A151" s="290" t="str">
        <f>IF(B151="","",VLOOKUP(B151,資料表!$A$3:$E$298,5,0))</f>
        <v/>
      </c>
      <c r="B151" s="67"/>
      <c r="C151" s="259" t="str">
        <f>IF($B151="","",VLOOKUP($B151,資料表!$A:$C,2,FALSE))</f>
        <v/>
      </c>
      <c r="D151" s="259" t="str">
        <f>IF($B151="","",VLOOKUP($B151,資料表!$A:$C,3,FALSE))</f>
        <v/>
      </c>
      <c r="E151" s="263"/>
      <c r="F151" s="261" t="str">
        <f>IF($E151="","",VLOOKUP($E151,資料表!$G:$I,2,FALSE))</f>
        <v/>
      </c>
      <c r="G151" s="262" t="str">
        <f>IF($E151="","",VLOOKUP($E151,資料表!$G:$I,3,FALSE))</f>
        <v/>
      </c>
      <c r="H151" s="71"/>
      <c r="I151" s="72"/>
      <c r="J151" s="70"/>
      <c r="K151" s="278">
        <f t="shared" si="4"/>
        <v>0</v>
      </c>
      <c r="L151" s="278">
        <f t="shared" si="5"/>
        <v>0</v>
      </c>
      <c r="M151" s="75"/>
      <c r="N151" s="76"/>
      <c r="O151" s="76"/>
      <c r="P151" s="77"/>
      <c r="Q151" s="18" t="str">
        <f>IF(B151="","",VLOOKUP(B151,資料表!$A$3:$D$198,4,0))</f>
        <v/>
      </c>
    </row>
    <row r="152" spans="1:17" ht="20.100000000000001" customHeight="1">
      <c r="A152" s="290" t="str">
        <f>IF(B152="","",VLOOKUP(B152,資料表!$A$3:$E$298,5,0))</f>
        <v/>
      </c>
      <c r="B152" s="67"/>
      <c r="C152" s="259" t="str">
        <f>IF($B152="","",VLOOKUP($B152,資料表!$A:$C,2,FALSE))</f>
        <v/>
      </c>
      <c r="D152" s="259" t="str">
        <f>IF($B152="","",VLOOKUP($B152,資料表!$A:$C,3,FALSE))</f>
        <v/>
      </c>
      <c r="E152" s="263"/>
      <c r="F152" s="261" t="str">
        <f>IF($E152="","",VLOOKUP($E152,資料表!$G:$I,2,FALSE))</f>
        <v/>
      </c>
      <c r="G152" s="262" t="str">
        <f>IF($E152="","",VLOOKUP($E152,資料表!$G:$I,3,FALSE))</f>
        <v/>
      </c>
      <c r="H152" s="71"/>
      <c r="I152" s="72"/>
      <c r="J152" s="70"/>
      <c r="K152" s="278">
        <f t="shared" si="4"/>
        <v>0</v>
      </c>
      <c r="L152" s="278">
        <f t="shared" si="5"/>
        <v>0</v>
      </c>
      <c r="M152" s="75"/>
      <c r="N152" s="76"/>
      <c r="O152" s="76"/>
      <c r="P152" s="77"/>
      <c r="Q152" s="18" t="str">
        <f>IF(B152="","",VLOOKUP(B152,資料表!$A$3:$D$198,4,0))</f>
        <v/>
      </c>
    </row>
    <row r="153" spans="1:17" ht="20.100000000000001" customHeight="1">
      <c r="A153" s="290" t="str">
        <f>IF(B153="","",VLOOKUP(B153,資料表!$A$3:$E$298,5,0))</f>
        <v/>
      </c>
      <c r="B153" s="67"/>
      <c r="C153" s="259" t="str">
        <f>IF($B153="","",VLOOKUP($B153,資料表!$A:$C,2,FALSE))</f>
        <v/>
      </c>
      <c r="D153" s="259" t="str">
        <f>IF($B153="","",VLOOKUP($B153,資料表!$A:$C,3,FALSE))</f>
        <v/>
      </c>
      <c r="E153" s="263"/>
      <c r="F153" s="261" t="str">
        <f>IF($E153="","",VLOOKUP($E153,資料表!$G:$I,2,FALSE))</f>
        <v/>
      </c>
      <c r="G153" s="262" t="str">
        <f>IF($E153="","",VLOOKUP($E153,資料表!$G:$I,3,FALSE))</f>
        <v/>
      </c>
      <c r="H153" s="71"/>
      <c r="I153" s="72"/>
      <c r="J153" s="70"/>
      <c r="K153" s="278">
        <f t="shared" si="4"/>
        <v>0</v>
      </c>
      <c r="L153" s="278">
        <f t="shared" si="5"/>
        <v>0</v>
      </c>
      <c r="M153" s="75"/>
      <c r="N153" s="76"/>
      <c r="O153" s="76"/>
      <c r="P153" s="77"/>
      <c r="Q153" s="18" t="str">
        <f>IF(B153="","",VLOOKUP(B153,資料表!$A$3:$D$198,4,0))</f>
        <v/>
      </c>
    </row>
    <row r="154" spans="1:17" ht="20.100000000000001" customHeight="1">
      <c r="A154" s="290" t="str">
        <f>IF(B154="","",VLOOKUP(B154,資料表!$A$3:$E$298,5,0))</f>
        <v/>
      </c>
      <c r="B154" s="67"/>
      <c r="C154" s="259" t="str">
        <f>IF($B154="","",VLOOKUP($B154,資料表!$A:$C,2,FALSE))</f>
        <v/>
      </c>
      <c r="D154" s="259" t="str">
        <f>IF($B154="","",VLOOKUP($B154,資料表!$A:$C,3,FALSE))</f>
        <v/>
      </c>
      <c r="E154" s="263"/>
      <c r="F154" s="261" t="str">
        <f>IF($E154="","",VLOOKUP($E154,資料表!$G:$I,2,FALSE))</f>
        <v/>
      </c>
      <c r="G154" s="262" t="str">
        <f>IF($E154="","",VLOOKUP($E154,資料表!$G:$I,3,FALSE))</f>
        <v/>
      </c>
      <c r="H154" s="71"/>
      <c r="I154" s="72"/>
      <c r="J154" s="70"/>
      <c r="K154" s="278">
        <f t="shared" si="4"/>
        <v>0</v>
      </c>
      <c r="L154" s="278">
        <f t="shared" si="5"/>
        <v>0</v>
      </c>
      <c r="M154" s="75"/>
      <c r="N154" s="76"/>
      <c r="O154" s="76"/>
      <c r="P154" s="77"/>
      <c r="Q154" s="18" t="str">
        <f>IF(B154="","",VLOOKUP(B154,資料表!$A$3:$D$198,4,0))</f>
        <v/>
      </c>
    </row>
    <row r="155" spans="1:17" ht="20.100000000000001" customHeight="1">
      <c r="A155" s="290" t="str">
        <f>IF(B155="","",VLOOKUP(B155,資料表!$A$3:$E$298,5,0))</f>
        <v/>
      </c>
      <c r="B155" s="67"/>
      <c r="C155" s="259" t="str">
        <f>IF($B155="","",VLOOKUP($B155,資料表!$A:$C,2,FALSE))</f>
        <v/>
      </c>
      <c r="D155" s="259" t="str">
        <f>IF($B155="","",VLOOKUP($B155,資料表!$A:$C,3,FALSE))</f>
        <v/>
      </c>
      <c r="E155" s="263"/>
      <c r="F155" s="261" t="str">
        <f>IF($E155="","",VLOOKUP($E155,資料表!$G:$I,2,FALSE))</f>
        <v/>
      </c>
      <c r="G155" s="262" t="str">
        <f>IF($E155="","",VLOOKUP($E155,資料表!$G:$I,3,FALSE))</f>
        <v/>
      </c>
      <c r="H155" s="71"/>
      <c r="I155" s="72"/>
      <c r="J155" s="70"/>
      <c r="K155" s="278">
        <f t="shared" si="4"/>
        <v>0</v>
      </c>
      <c r="L155" s="278">
        <f t="shared" si="5"/>
        <v>0</v>
      </c>
      <c r="M155" s="75"/>
      <c r="N155" s="76"/>
      <c r="O155" s="76"/>
      <c r="P155" s="77"/>
      <c r="Q155" s="18" t="str">
        <f>IF(B155="","",VLOOKUP(B155,資料表!$A$3:$D$198,4,0))</f>
        <v/>
      </c>
    </row>
    <row r="156" spans="1:17" ht="20.100000000000001" customHeight="1">
      <c r="A156" s="290" t="str">
        <f>IF(B156="","",VLOOKUP(B156,資料表!$A$3:$E$298,5,0))</f>
        <v/>
      </c>
      <c r="B156" s="67"/>
      <c r="C156" s="259" t="str">
        <f>IF($B156="","",VLOOKUP($B156,資料表!$A:$C,2,FALSE))</f>
        <v/>
      </c>
      <c r="D156" s="259" t="str">
        <f>IF($B156="","",VLOOKUP($B156,資料表!$A:$C,3,FALSE))</f>
        <v/>
      </c>
      <c r="E156" s="263"/>
      <c r="F156" s="261" t="str">
        <f>IF($E156="","",VLOOKUP($E156,資料表!$G:$I,2,FALSE))</f>
        <v/>
      </c>
      <c r="G156" s="262" t="str">
        <f>IF($E156="","",VLOOKUP($E156,資料表!$G:$I,3,FALSE))</f>
        <v/>
      </c>
      <c r="H156" s="71"/>
      <c r="I156" s="72"/>
      <c r="J156" s="70"/>
      <c r="K156" s="278">
        <f t="shared" si="4"/>
        <v>0</v>
      </c>
      <c r="L156" s="278">
        <f t="shared" si="5"/>
        <v>0</v>
      </c>
      <c r="M156" s="75"/>
      <c r="N156" s="76"/>
      <c r="O156" s="76"/>
      <c r="P156" s="77"/>
      <c r="Q156" s="18" t="str">
        <f>IF(B156="","",VLOOKUP(B156,資料表!$A$3:$D$198,4,0))</f>
        <v/>
      </c>
    </row>
    <row r="157" spans="1:17" ht="20.100000000000001" customHeight="1">
      <c r="A157" s="290" t="str">
        <f>IF(B157="","",VLOOKUP(B157,資料表!$A$3:$E$298,5,0))</f>
        <v/>
      </c>
      <c r="B157" s="67"/>
      <c r="C157" s="259" t="str">
        <f>IF($B157="","",VLOOKUP($B157,資料表!$A:$C,2,FALSE))</f>
        <v/>
      </c>
      <c r="D157" s="259" t="str">
        <f>IF($B157="","",VLOOKUP($B157,資料表!$A:$C,3,FALSE))</f>
        <v/>
      </c>
      <c r="E157" s="263"/>
      <c r="F157" s="261" t="str">
        <f>IF($E157="","",VLOOKUP($E157,資料表!$G:$I,2,FALSE))</f>
        <v/>
      </c>
      <c r="G157" s="262" t="str">
        <f>IF($E157="","",VLOOKUP($E157,資料表!$G:$I,3,FALSE))</f>
        <v/>
      </c>
      <c r="H157" s="71"/>
      <c r="I157" s="72"/>
      <c r="J157" s="70"/>
      <c r="K157" s="278">
        <f t="shared" si="4"/>
        <v>0</v>
      </c>
      <c r="L157" s="278">
        <f t="shared" si="5"/>
        <v>0</v>
      </c>
      <c r="M157" s="75"/>
      <c r="N157" s="76"/>
      <c r="O157" s="76"/>
      <c r="P157" s="77"/>
      <c r="Q157" s="18" t="str">
        <f>IF(B157="","",VLOOKUP(B157,資料表!$A$3:$D$198,4,0))</f>
        <v/>
      </c>
    </row>
    <row r="158" spans="1:17" ht="20.100000000000001" customHeight="1">
      <c r="A158" s="290" t="str">
        <f>IF(B158="","",VLOOKUP(B158,資料表!$A$3:$E$298,5,0))</f>
        <v/>
      </c>
      <c r="B158" s="67"/>
      <c r="C158" s="259" t="str">
        <f>IF($B158="","",VLOOKUP($B158,資料表!$A:$C,2,FALSE))</f>
        <v/>
      </c>
      <c r="D158" s="259" t="str">
        <f>IF($B158="","",VLOOKUP($B158,資料表!$A:$C,3,FALSE))</f>
        <v/>
      </c>
      <c r="E158" s="263"/>
      <c r="F158" s="261" t="str">
        <f>IF($E158="","",VLOOKUP($E158,資料表!$G:$I,2,FALSE))</f>
        <v/>
      </c>
      <c r="G158" s="262" t="str">
        <f>IF($E158="","",VLOOKUP($E158,資料表!$G:$I,3,FALSE))</f>
        <v/>
      </c>
      <c r="H158" s="71"/>
      <c r="I158" s="72"/>
      <c r="J158" s="70"/>
      <c r="K158" s="278">
        <f t="shared" si="4"/>
        <v>0</v>
      </c>
      <c r="L158" s="278">
        <f t="shared" si="5"/>
        <v>0</v>
      </c>
      <c r="M158" s="75"/>
      <c r="N158" s="76"/>
      <c r="O158" s="76"/>
      <c r="P158" s="77"/>
      <c r="Q158" s="18" t="str">
        <f>IF(B158="","",VLOOKUP(B158,資料表!$A$3:$D$198,4,0))</f>
        <v/>
      </c>
    </row>
    <row r="159" spans="1:17" ht="20.100000000000001" customHeight="1">
      <c r="A159" s="290" t="str">
        <f>IF(B159="","",VLOOKUP(B159,資料表!$A$3:$E$298,5,0))</f>
        <v/>
      </c>
      <c r="B159" s="67"/>
      <c r="C159" s="259" t="str">
        <f>IF($B159="","",VLOOKUP($B159,資料表!$A:$C,2,FALSE))</f>
        <v/>
      </c>
      <c r="D159" s="259" t="str">
        <f>IF($B159="","",VLOOKUP($B159,資料表!$A:$C,3,FALSE))</f>
        <v/>
      </c>
      <c r="E159" s="263"/>
      <c r="F159" s="261" t="str">
        <f>IF($E159="","",VLOOKUP($E159,資料表!$G:$I,2,FALSE))</f>
        <v/>
      </c>
      <c r="G159" s="262" t="str">
        <f>IF($E159="","",VLOOKUP($E159,資料表!$G:$I,3,FALSE))</f>
        <v/>
      </c>
      <c r="H159" s="71"/>
      <c r="I159" s="72"/>
      <c r="J159" s="70"/>
      <c r="K159" s="278">
        <f t="shared" si="4"/>
        <v>0</v>
      </c>
      <c r="L159" s="278">
        <f t="shared" si="5"/>
        <v>0</v>
      </c>
      <c r="M159" s="75"/>
      <c r="N159" s="76"/>
      <c r="O159" s="76"/>
      <c r="P159" s="77"/>
      <c r="Q159" s="18" t="str">
        <f>IF(B159="","",VLOOKUP(B159,資料表!$A$3:$D$198,4,0))</f>
        <v/>
      </c>
    </row>
    <row r="160" spans="1:17" ht="20.100000000000001" customHeight="1">
      <c r="A160" s="290" t="str">
        <f>IF(B160="","",VLOOKUP(B160,資料表!$A$3:$E$298,5,0))</f>
        <v/>
      </c>
      <c r="B160" s="67"/>
      <c r="C160" s="259" t="str">
        <f>IF($B160="","",VLOOKUP($B160,資料表!$A:$C,2,FALSE))</f>
        <v/>
      </c>
      <c r="D160" s="259" t="str">
        <f>IF($B160="","",VLOOKUP($B160,資料表!$A:$C,3,FALSE))</f>
        <v/>
      </c>
      <c r="E160" s="263"/>
      <c r="F160" s="261" t="str">
        <f>IF($E160="","",VLOOKUP($E160,資料表!$G:$I,2,FALSE))</f>
        <v/>
      </c>
      <c r="G160" s="262" t="str">
        <f>IF($E160="","",VLOOKUP($E160,資料表!$G:$I,3,FALSE))</f>
        <v/>
      </c>
      <c r="H160" s="71"/>
      <c r="I160" s="72"/>
      <c r="J160" s="70"/>
      <c r="K160" s="278">
        <f t="shared" si="4"/>
        <v>0</v>
      </c>
      <c r="L160" s="278">
        <f t="shared" si="5"/>
        <v>0</v>
      </c>
      <c r="M160" s="75"/>
      <c r="N160" s="76"/>
      <c r="O160" s="76"/>
      <c r="P160" s="77"/>
      <c r="Q160" s="18" t="str">
        <f>IF(B160="","",VLOOKUP(B160,資料表!$A$3:$D$198,4,0))</f>
        <v/>
      </c>
    </row>
    <row r="161" spans="1:17" ht="20.100000000000001" customHeight="1">
      <c r="A161" s="290" t="str">
        <f>IF(B161="","",VLOOKUP(B161,資料表!$A$3:$E$298,5,0))</f>
        <v/>
      </c>
      <c r="B161" s="67"/>
      <c r="C161" s="259" t="str">
        <f>IF($B161="","",VLOOKUP($B161,資料表!$A:$C,2,FALSE))</f>
        <v/>
      </c>
      <c r="D161" s="259" t="str">
        <f>IF($B161="","",VLOOKUP($B161,資料表!$A:$C,3,FALSE))</f>
        <v/>
      </c>
      <c r="E161" s="263"/>
      <c r="F161" s="261" t="str">
        <f>IF($E161="","",VLOOKUP($E161,資料表!$G:$I,2,FALSE))</f>
        <v/>
      </c>
      <c r="G161" s="262" t="str">
        <f>IF($E161="","",VLOOKUP($E161,資料表!$G:$I,3,FALSE))</f>
        <v/>
      </c>
      <c r="H161" s="71"/>
      <c r="I161" s="72"/>
      <c r="J161" s="70"/>
      <c r="K161" s="278">
        <f t="shared" si="4"/>
        <v>0</v>
      </c>
      <c r="L161" s="278">
        <f t="shared" si="5"/>
        <v>0</v>
      </c>
      <c r="M161" s="75"/>
      <c r="N161" s="76"/>
      <c r="O161" s="76"/>
      <c r="P161" s="77"/>
      <c r="Q161" s="18" t="str">
        <f>IF(B161="","",VLOOKUP(B161,資料表!$A$3:$D$198,4,0))</f>
        <v/>
      </c>
    </row>
    <row r="162" spans="1:17" ht="20.100000000000001" customHeight="1">
      <c r="A162" s="290" t="str">
        <f>IF(B162="","",VLOOKUP(B162,資料表!$A$3:$E$298,5,0))</f>
        <v/>
      </c>
      <c r="B162" s="67"/>
      <c r="C162" s="259" t="str">
        <f>IF($B162="","",VLOOKUP($B162,資料表!$A:$C,2,FALSE))</f>
        <v/>
      </c>
      <c r="D162" s="259" t="str">
        <f>IF($B162="","",VLOOKUP($B162,資料表!$A:$C,3,FALSE))</f>
        <v/>
      </c>
      <c r="E162" s="263"/>
      <c r="F162" s="261" t="str">
        <f>IF($E162="","",VLOOKUP($E162,資料表!$G:$I,2,FALSE))</f>
        <v/>
      </c>
      <c r="G162" s="262" t="str">
        <f>IF($E162="","",VLOOKUP($E162,資料表!$G:$I,3,FALSE))</f>
        <v/>
      </c>
      <c r="H162" s="71"/>
      <c r="I162" s="72"/>
      <c r="J162" s="70"/>
      <c r="K162" s="278">
        <f t="shared" si="4"/>
        <v>0</v>
      </c>
      <c r="L162" s="278">
        <f t="shared" si="5"/>
        <v>0</v>
      </c>
      <c r="M162" s="75"/>
      <c r="N162" s="76"/>
      <c r="O162" s="76"/>
      <c r="P162" s="77"/>
      <c r="Q162" s="18" t="str">
        <f>IF(B162="","",VLOOKUP(B162,資料表!$A$3:$D$198,4,0))</f>
        <v/>
      </c>
    </row>
    <row r="163" spans="1:17" ht="20.100000000000001" customHeight="1">
      <c r="A163" s="290" t="str">
        <f>IF(B163="","",VLOOKUP(B163,資料表!$A$3:$E$298,5,0))</f>
        <v/>
      </c>
      <c r="B163" s="67"/>
      <c r="C163" s="259" t="str">
        <f>IF($B163="","",VLOOKUP($B163,資料表!$A:$C,2,FALSE))</f>
        <v/>
      </c>
      <c r="D163" s="259" t="str">
        <f>IF($B163="","",VLOOKUP($B163,資料表!$A:$C,3,FALSE))</f>
        <v/>
      </c>
      <c r="E163" s="263"/>
      <c r="F163" s="261" t="str">
        <f>IF($E163="","",VLOOKUP($E163,資料表!$G:$I,2,FALSE))</f>
        <v/>
      </c>
      <c r="G163" s="262" t="str">
        <f>IF($E163="","",VLOOKUP($E163,資料表!$G:$I,3,FALSE))</f>
        <v/>
      </c>
      <c r="H163" s="71"/>
      <c r="I163" s="72"/>
      <c r="J163" s="70"/>
      <c r="K163" s="278">
        <f t="shared" si="4"/>
        <v>0</v>
      </c>
      <c r="L163" s="278">
        <f t="shared" si="5"/>
        <v>0</v>
      </c>
      <c r="M163" s="75"/>
      <c r="N163" s="76"/>
      <c r="O163" s="76"/>
      <c r="P163" s="77"/>
      <c r="Q163" s="18" t="str">
        <f>IF(B163="","",VLOOKUP(B163,資料表!$A$3:$D$198,4,0))</f>
        <v/>
      </c>
    </row>
    <row r="164" spans="1:17" ht="20.100000000000001" customHeight="1">
      <c r="A164" s="290" t="str">
        <f>IF(B164="","",VLOOKUP(B164,資料表!$A$3:$E$298,5,0))</f>
        <v/>
      </c>
      <c r="B164" s="67"/>
      <c r="C164" s="259" t="str">
        <f>IF($B164="","",VLOOKUP($B164,資料表!$A:$C,2,FALSE))</f>
        <v/>
      </c>
      <c r="D164" s="259" t="str">
        <f>IF($B164="","",VLOOKUP($B164,資料表!$A:$C,3,FALSE))</f>
        <v/>
      </c>
      <c r="E164" s="263"/>
      <c r="F164" s="261" t="str">
        <f>IF($E164="","",VLOOKUP($E164,資料表!$G:$I,2,FALSE))</f>
        <v/>
      </c>
      <c r="G164" s="262" t="str">
        <f>IF($E164="","",VLOOKUP($E164,資料表!$G:$I,3,FALSE))</f>
        <v/>
      </c>
      <c r="H164" s="71"/>
      <c r="I164" s="72"/>
      <c r="J164" s="70"/>
      <c r="K164" s="278">
        <f t="shared" si="4"/>
        <v>0</v>
      </c>
      <c r="L164" s="278">
        <f t="shared" si="5"/>
        <v>0</v>
      </c>
      <c r="M164" s="75"/>
      <c r="N164" s="76"/>
      <c r="O164" s="76"/>
      <c r="P164" s="77"/>
      <c r="Q164" s="18" t="str">
        <f>IF(B164="","",VLOOKUP(B164,資料表!$A$3:$D$198,4,0))</f>
        <v/>
      </c>
    </row>
    <row r="165" spans="1:17" ht="20.100000000000001" customHeight="1">
      <c r="A165" s="290" t="str">
        <f>IF(B165="","",VLOOKUP(B165,資料表!$A$3:$E$298,5,0))</f>
        <v/>
      </c>
      <c r="B165" s="67"/>
      <c r="C165" s="259" t="str">
        <f>IF($B165="","",VLOOKUP($B165,資料表!$A:$C,2,FALSE))</f>
        <v/>
      </c>
      <c r="D165" s="259" t="str">
        <f>IF($B165="","",VLOOKUP($B165,資料表!$A:$C,3,FALSE))</f>
        <v/>
      </c>
      <c r="E165" s="263"/>
      <c r="F165" s="261" t="str">
        <f>IF($E165="","",VLOOKUP($E165,資料表!$G:$I,2,FALSE))</f>
        <v/>
      </c>
      <c r="G165" s="262" t="str">
        <f>IF($E165="","",VLOOKUP($E165,資料表!$G:$I,3,FALSE))</f>
        <v/>
      </c>
      <c r="H165" s="71"/>
      <c r="I165" s="72"/>
      <c r="J165" s="70"/>
      <c r="K165" s="278">
        <f t="shared" si="4"/>
        <v>0</v>
      </c>
      <c r="L165" s="278">
        <f t="shared" si="5"/>
        <v>0</v>
      </c>
      <c r="M165" s="75"/>
      <c r="N165" s="76"/>
      <c r="O165" s="76"/>
      <c r="P165" s="77"/>
      <c r="Q165" s="18" t="str">
        <f>IF(B165="","",VLOOKUP(B165,資料表!$A$3:$D$198,4,0))</f>
        <v/>
      </c>
    </row>
    <row r="166" spans="1:17" ht="20.100000000000001" customHeight="1">
      <c r="A166" s="290" t="str">
        <f>IF(B166="","",VLOOKUP(B166,資料表!$A$3:$E$298,5,0))</f>
        <v/>
      </c>
      <c r="B166" s="67"/>
      <c r="C166" s="259" t="str">
        <f>IF($B166="","",VLOOKUP($B166,資料表!$A:$C,2,FALSE))</f>
        <v/>
      </c>
      <c r="D166" s="259" t="str">
        <f>IF($B166="","",VLOOKUP($B166,資料表!$A:$C,3,FALSE))</f>
        <v/>
      </c>
      <c r="E166" s="263"/>
      <c r="F166" s="261" t="str">
        <f>IF($E166="","",VLOOKUP($E166,資料表!$G:$I,2,FALSE))</f>
        <v/>
      </c>
      <c r="G166" s="262" t="str">
        <f>IF($E166="","",VLOOKUP($E166,資料表!$G:$I,3,FALSE))</f>
        <v/>
      </c>
      <c r="H166" s="71"/>
      <c r="I166" s="72"/>
      <c r="J166" s="70"/>
      <c r="K166" s="278">
        <f t="shared" si="4"/>
        <v>0</v>
      </c>
      <c r="L166" s="278">
        <f t="shared" si="5"/>
        <v>0</v>
      </c>
      <c r="M166" s="75"/>
      <c r="N166" s="76"/>
      <c r="O166" s="76"/>
      <c r="P166" s="77"/>
      <c r="Q166" s="18" t="str">
        <f>IF(B166="","",VLOOKUP(B166,資料表!$A$3:$D$198,4,0))</f>
        <v/>
      </c>
    </row>
    <row r="167" spans="1:17" ht="20.100000000000001" customHeight="1">
      <c r="A167" s="290" t="str">
        <f>IF(B167="","",VLOOKUP(B167,資料表!$A$3:$E$298,5,0))</f>
        <v/>
      </c>
      <c r="B167" s="67"/>
      <c r="C167" s="259" t="str">
        <f>IF($B167="","",VLOOKUP($B167,資料表!$A:$C,2,FALSE))</f>
        <v/>
      </c>
      <c r="D167" s="259" t="str">
        <f>IF($B167="","",VLOOKUP($B167,資料表!$A:$C,3,FALSE))</f>
        <v/>
      </c>
      <c r="E167" s="263"/>
      <c r="F167" s="261" t="str">
        <f>IF($E167="","",VLOOKUP($E167,資料表!$G:$I,2,FALSE))</f>
        <v/>
      </c>
      <c r="G167" s="262" t="str">
        <f>IF($E167="","",VLOOKUP($E167,資料表!$G:$I,3,FALSE))</f>
        <v/>
      </c>
      <c r="H167" s="71"/>
      <c r="I167" s="72"/>
      <c r="J167" s="70"/>
      <c r="K167" s="278">
        <f t="shared" si="4"/>
        <v>0</v>
      </c>
      <c r="L167" s="278">
        <f t="shared" si="5"/>
        <v>0</v>
      </c>
      <c r="M167" s="75"/>
      <c r="N167" s="76"/>
      <c r="O167" s="76"/>
      <c r="P167" s="77"/>
      <c r="Q167" s="18" t="str">
        <f>IF(B167="","",VLOOKUP(B167,資料表!$A$3:$D$198,4,0))</f>
        <v/>
      </c>
    </row>
    <row r="168" spans="1:17" ht="20.100000000000001" customHeight="1">
      <c r="A168" s="290" t="str">
        <f>IF(B168="","",VLOOKUP(B168,資料表!$A$3:$E$298,5,0))</f>
        <v/>
      </c>
      <c r="B168" s="67"/>
      <c r="C168" s="259" t="str">
        <f>IF($B168="","",VLOOKUP($B168,資料表!$A:$C,2,FALSE))</f>
        <v/>
      </c>
      <c r="D168" s="259" t="str">
        <f>IF($B168="","",VLOOKUP($B168,資料表!$A:$C,3,FALSE))</f>
        <v/>
      </c>
      <c r="E168" s="263"/>
      <c r="F168" s="261" t="str">
        <f>IF($E168="","",VLOOKUP($E168,資料表!$G:$I,2,FALSE))</f>
        <v/>
      </c>
      <c r="G168" s="262" t="str">
        <f>IF($E168="","",VLOOKUP($E168,資料表!$G:$I,3,FALSE))</f>
        <v/>
      </c>
      <c r="H168" s="71"/>
      <c r="I168" s="72"/>
      <c r="J168" s="70"/>
      <c r="K168" s="278">
        <f t="shared" si="4"/>
        <v>0</v>
      </c>
      <c r="L168" s="278">
        <f t="shared" si="5"/>
        <v>0</v>
      </c>
      <c r="M168" s="75"/>
      <c r="N168" s="76"/>
      <c r="O168" s="76"/>
      <c r="P168" s="77"/>
      <c r="Q168" s="18" t="str">
        <f>IF(B168="","",VLOOKUP(B168,資料表!$A$3:$D$198,4,0))</f>
        <v/>
      </c>
    </row>
    <row r="169" spans="1:17" ht="20.100000000000001" customHeight="1">
      <c r="A169" s="290" t="str">
        <f>IF(B169="","",VLOOKUP(B169,資料表!$A$3:$E$298,5,0))</f>
        <v/>
      </c>
      <c r="B169" s="67"/>
      <c r="C169" s="259" t="str">
        <f>IF($B169="","",VLOOKUP($B169,資料表!$A:$C,2,FALSE))</f>
        <v/>
      </c>
      <c r="D169" s="259" t="str">
        <f>IF($B169="","",VLOOKUP($B169,資料表!$A:$C,3,FALSE))</f>
        <v/>
      </c>
      <c r="E169" s="263"/>
      <c r="F169" s="261" t="str">
        <f>IF($E169="","",VLOOKUP($E169,資料表!$G:$I,2,FALSE))</f>
        <v/>
      </c>
      <c r="G169" s="262" t="str">
        <f>IF($E169="","",VLOOKUP($E169,資料表!$G:$I,3,FALSE))</f>
        <v/>
      </c>
      <c r="H169" s="71"/>
      <c r="I169" s="72"/>
      <c r="J169" s="70"/>
      <c r="K169" s="278">
        <f t="shared" si="4"/>
        <v>0</v>
      </c>
      <c r="L169" s="278">
        <f t="shared" si="5"/>
        <v>0</v>
      </c>
      <c r="M169" s="75"/>
      <c r="N169" s="76"/>
      <c r="O169" s="76"/>
      <c r="P169" s="77"/>
      <c r="Q169" s="18" t="str">
        <f>IF(B169="","",VLOOKUP(B169,資料表!$A$3:$D$198,4,0))</f>
        <v/>
      </c>
    </row>
    <row r="170" spans="1:17" ht="20.100000000000001" customHeight="1">
      <c r="A170" s="290" t="str">
        <f>IF(B170="","",VLOOKUP(B170,資料表!$A$3:$E$298,5,0))</f>
        <v/>
      </c>
      <c r="B170" s="67"/>
      <c r="C170" s="259" t="str">
        <f>IF($B170="","",VLOOKUP($B170,資料表!$A:$C,2,FALSE))</f>
        <v/>
      </c>
      <c r="D170" s="259" t="str">
        <f>IF($B170="","",VLOOKUP($B170,資料表!$A:$C,3,FALSE))</f>
        <v/>
      </c>
      <c r="E170" s="263"/>
      <c r="F170" s="261" t="str">
        <f>IF($E170="","",VLOOKUP($E170,資料表!$G:$I,2,FALSE))</f>
        <v/>
      </c>
      <c r="G170" s="262" t="str">
        <f>IF($E170="","",VLOOKUP($E170,資料表!$G:$I,3,FALSE))</f>
        <v/>
      </c>
      <c r="H170" s="71"/>
      <c r="I170" s="72"/>
      <c r="J170" s="70"/>
      <c r="K170" s="278">
        <f t="shared" si="4"/>
        <v>0</v>
      </c>
      <c r="L170" s="278">
        <f t="shared" si="5"/>
        <v>0</v>
      </c>
      <c r="M170" s="75"/>
      <c r="N170" s="76"/>
      <c r="O170" s="76"/>
      <c r="P170" s="77"/>
      <c r="Q170" s="18" t="str">
        <f>IF(B170="","",VLOOKUP(B170,資料表!$A$3:$D$198,4,0))</f>
        <v/>
      </c>
    </row>
    <row r="171" spans="1:17" ht="20.100000000000001" customHeight="1">
      <c r="A171" s="290" t="str">
        <f>IF(B171="","",VLOOKUP(B171,資料表!$A$3:$E$298,5,0))</f>
        <v/>
      </c>
      <c r="B171" s="67"/>
      <c r="C171" s="259" t="str">
        <f>IF($B171="","",VLOOKUP($B171,資料表!$A:$C,2,FALSE))</f>
        <v/>
      </c>
      <c r="D171" s="259" t="str">
        <f>IF($B171="","",VLOOKUP($B171,資料表!$A:$C,3,FALSE))</f>
        <v/>
      </c>
      <c r="E171" s="263"/>
      <c r="F171" s="261" t="str">
        <f>IF($E171="","",VLOOKUP($E171,資料表!$G:$I,2,FALSE))</f>
        <v/>
      </c>
      <c r="G171" s="262" t="str">
        <f>IF($E171="","",VLOOKUP($E171,資料表!$G:$I,3,FALSE))</f>
        <v/>
      </c>
      <c r="H171" s="71"/>
      <c r="I171" s="72"/>
      <c r="J171" s="70"/>
      <c r="K171" s="278">
        <f t="shared" si="4"/>
        <v>0</v>
      </c>
      <c r="L171" s="278">
        <f t="shared" si="5"/>
        <v>0</v>
      </c>
      <c r="M171" s="75"/>
      <c r="N171" s="76"/>
      <c r="O171" s="76"/>
      <c r="P171" s="77"/>
      <c r="Q171" s="18" t="str">
        <f>IF(B171="","",VLOOKUP(B171,資料表!$A$3:$D$198,4,0))</f>
        <v/>
      </c>
    </row>
    <row r="172" spans="1:17" ht="20.100000000000001" customHeight="1">
      <c r="A172" s="290" t="str">
        <f>IF(B172="","",VLOOKUP(B172,資料表!$A$3:$E$298,5,0))</f>
        <v/>
      </c>
      <c r="B172" s="67"/>
      <c r="C172" s="259" t="str">
        <f>IF($B172="","",VLOOKUP($B172,資料表!$A:$C,2,FALSE))</f>
        <v/>
      </c>
      <c r="D172" s="259" t="str">
        <f>IF($B172="","",VLOOKUP($B172,資料表!$A:$C,3,FALSE))</f>
        <v/>
      </c>
      <c r="E172" s="263"/>
      <c r="F172" s="261" t="str">
        <f>IF($E172="","",VLOOKUP($E172,資料表!$G:$I,2,FALSE))</f>
        <v/>
      </c>
      <c r="G172" s="262" t="str">
        <f>IF($E172="","",VLOOKUP($E172,資料表!$G:$I,3,FALSE))</f>
        <v/>
      </c>
      <c r="H172" s="71"/>
      <c r="I172" s="72"/>
      <c r="J172" s="70"/>
      <c r="K172" s="278">
        <f t="shared" si="4"/>
        <v>0</v>
      </c>
      <c r="L172" s="278">
        <f t="shared" si="5"/>
        <v>0</v>
      </c>
      <c r="M172" s="75"/>
      <c r="N172" s="76"/>
      <c r="O172" s="76"/>
      <c r="P172" s="77"/>
      <c r="Q172" s="18" t="str">
        <f>IF(B172="","",VLOOKUP(B172,資料表!$A$3:$D$198,4,0))</f>
        <v/>
      </c>
    </row>
    <row r="173" spans="1:17" ht="20.100000000000001" customHeight="1">
      <c r="A173" s="290" t="str">
        <f>IF(B173="","",VLOOKUP(B173,資料表!$A$3:$E$298,5,0))</f>
        <v/>
      </c>
      <c r="B173" s="67"/>
      <c r="C173" s="259" t="str">
        <f>IF($B173="","",VLOOKUP($B173,資料表!$A:$C,2,FALSE))</f>
        <v/>
      </c>
      <c r="D173" s="259" t="str">
        <f>IF($B173="","",VLOOKUP($B173,資料表!$A:$C,3,FALSE))</f>
        <v/>
      </c>
      <c r="E173" s="263"/>
      <c r="F173" s="261" t="str">
        <f>IF($E173="","",VLOOKUP($E173,資料表!$G:$I,2,FALSE))</f>
        <v/>
      </c>
      <c r="G173" s="262" t="str">
        <f>IF($E173="","",VLOOKUP($E173,資料表!$G:$I,3,FALSE))</f>
        <v/>
      </c>
      <c r="H173" s="71"/>
      <c r="I173" s="72"/>
      <c r="J173" s="70"/>
      <c r="K173" s="278">
        <f t="shared" si="4"/>
        <v>0</v>
      </c>
      <c r="L173" s="278">
        <f t="shared" si="5"/>
        <v>0</v>
      </c>
      <c r="M173" s="75"/>
      <c r="N173" s="76"/>
      <c r="O173" s="76"/>
      <c r="P173" s="77"/>
      <c r="Q173" s="18" t="str">
        <f>IF(B173="","",VLOOKUP(B173,資料表!$A$3:$D$198,4,0))</f>
        <v/>
      </c>
    </row>
    <row r="174" spans="1:17" ht="20.100000000000001" customHeight="1">
      <c r="A174" s="290" t="str">
        <f>IF(B174="","",VLOOKUP(B174,資料表!$A$3:$E$298,5,0))</f>
        <v/>
      </c>
      <c r="B174" s="67"/>
      <c r="C174" s="259" t="str">
        <f>IF($B174="","",VLOOKUP($B174,資料表!$A:$C,2,FALSE))</f>
        <v/>
      </c>
      <c r="D174" s="259" t="str">
        <f>IF($B174="","",VLOOKUP($B174,資料表!$A:$C,3,FALSE))</f>
        <v/>
      </c>
      <c r="E174" s="263"/>
      <c r="F174" s="261" t="str">
        <f>IF($E174="","",VLOOKUP($E174,資料表!$G:$I,2,FALSE))</f>
        <v/>
      </c>
      <c r="G174" s="262" t="str">
        <f>IF($E174="","",VLOOKUP($E174,資料表!$G:$I,3,FALSE))</f>
        <v/>
      </c>
      <c r="H174" s="71"/>
      <c r="I174" s="72"/>
      <c r="J174" s="70"/>
      <c r="K174" s="278">
        <f t="shared" si="4"/>
        <v>0</v>
      </c>
      <c r="L174" s="278">
        <f t="shared" si="5"/>
        <v>0</v>
      </c>
      <c r="M174" s="75"/>
      <c r="N174" s="76"/>
      <c r="O174" s="76"/>
      <c r="P174" s="77"/>
      <c r="Q174" s="18" t="str">
        <f>IF(B174="","",VLOOKUP(B174,資料表!$A$3:$D$198,4,0))</f>
        <v/>
      </c>
    </row>
    <row r="175" spans="1:17" ht="20.100000000000001" customHeight="1">
      <c r="A175" s="290" t="str">
        <f>IF(B175="","",VLOOKUP(B175,資料表!$A$3:$E$298,5,0))</f>
        <v/>
      </c>
      <c r="B175" s="67"/>
      <c r="C175" s="259" t="str">
        <f>IF($B175="","",VLOOKUP($B175,資料表!$A:$C,2,FALSE))</f>
        <v/>
      </c>
      <c r="D175" s="259" t="str">
        <f>IF($B175="","",VLOOKUP($B175,資料表!$A:$C,3,FALSE))</f>
        <v/>
      </c>
      <c r="E175" s="263"/>
      <c r="F175" s="261" t="str">
        <f>IF($E175="","",VLOOKUP($E175,資料表!$G:$I,2,FALSE))</f>
        <v/>
      </c>
      <c r="G175" s="262" t="str">
        <f>IF($E175="","",VLOOKUP($E175,資料表!$G:$I,3,FALSE))</f>
        <v/>
      </c>
      <c r="H175" s="71"/>
      <c r="I175" s="72"/>
      <c r="J175" s="70"/>
      <c r="K175" s="278">
        <f t="shared" si="4"/>
        <v>0</v>
      </c>
      <c r="L175" s="278">
        <f t="shared" si="5"/>
        <v>0</v>
      </c>
      <c r="M175" s="75"/>
      <c r="N175" s="76"/>
      <c r="O175" s="76"/>
      <c r="P175" s="77"/>
      <c r="Q175" s="18" t="str">
        <f>IF(B175="","",VLOOKUP(B175,資料表!$A$3:$D$198,4,0))</f>
        <v/>
      </c>
    </row>
    <row r="176" spans="1:17" ht="20.100000000000001" customHeight="1">
      <c r="A176" s="290" t="str">
        <f>IF(B176="","",VLOOKUP(B176,資料表!$A$3:$E$298,5,0))</f>
        <v/>
      </c>
      <c r="B176" s="67"/>
      <c r="C176" s="259" t="str">
        <f>IF($B176="","",VLOOKUP($B176,資料表!$A:$C,2,FALSE))</f>
        <v/>
      </c>
      <c r="D176" s="259" t="str">
        <f>IF($B176="","",VLOOKUP($B176,資料表!$A:$C,3,FALSE))</f>
        <v/>
      </c>
      <c r="E176" s="263"/>
      <c r="F176" s="261" t="str">
        <f>IF($E176="","",VLOOKUP($E176,資料表!$G:$I,2,FALSE))</f>
        <v/>
      </c>
      <c r="G176" s="262" t="str">
        <f>IF($E176="","",VLOOKUP($E176,資料表!$G:$I,3,FALSE))</f>
        <v/>
      </c>
      <c r="H176" s="71"/>
      <c r="I176" s="72"/>
      <c r="J176" s="70"/>
      <c r="K176" s="278">
        <f t="shared" si="4"/>
        <v>0</v>
      </c>
      <c r="L176" s="278">
        <f t="shared" si="5"/>
        <v>0</v>
      </c>
      <c r="M176" s="75"/>
      <c r="N176" s="76"/>
      <c r="O176" s="76"/>
      <c r="P176" s="77"/>
      <c r="Q176" s="18" t="str">
        <f>IF(B176="","",VLOOKUP(B176,資料表!$A$3:$D$198,4,0))</f>
        <v/>
      </c>
    </row>
    <row r="177" spans="1:17" ht="20.100000000000001" customHeight="1">
      <c r="A177" s="290" t="str">
        <f>IF(B177="","",VLOOKUP(B177,資料表!$A$3:$E$298,5,0))</f>
        <v/>
      </c>
      <c r="B177" s="67"/>
      <c r="C177" s="259" t="str">
        <f>IF($B177="","",VLOOKUP($B177,資料表!$A:$C,2,FALSE))</f>
        <v/>
      </c>
      <c r="D177" s="259" t="str">
        <f>IF($B177="","",VLOOKUP($B177,資料表!$A:$C,3,FALSE))</f>
        <v/>
      </c>
      <c r="E177" s="263"/>
      <c r="F177" s="261" t="str">
        <f>IF($E177="","",VLOOKUP($E177,資料表!$G:$I,2,FALSE))</f>
        <v/>
      </c>
      <c r="G177" s="262" t="str">
        <f>IF($E177="","",VLOOKUP($E177,資料表!$G:$I,3,FALSE))</f>
        <v/>
      </c>
      <c r="H177" s="71"/>
      <c r="I177" s="72"/>
      <c r="J177" s="70"/>
      <c r="K177" s="278">
        <f t="shared" si="4"/>
        <v>0</v>
      </c>
      <c r="L177" s="278">
        <f t="shared" si="5"/>
        <v>0</v>
      </c>
      <c r="M177" s="75"/>
      <c r="N177" s="76"/>
      <c r="O177" s="76"/>
      <c r="P177" s="77"/>
      <c r="Q177" s="18" t="str">
        <f>IF(B177="","",VLOOKUP(B177,資料表!$A$3:$D$198,4,0))</f>
        <v/>
      </c>
    </row>
    <row r="178" spans="1:17" ht="20.100000000000001" customHeight="1">
      <c r="A178" s="290" t="str">
        <f>IF(B178="","",VLOOKUP(B178,資料表!$A$3:$E$298,5,0))</f>
        <v/>
      </c>
      <c r="B178" s="67"/>
      <c r="C178" s="259" t="str">
        <f>IF($B178="","",VLOOKUP($B178,資料表!$A:$C,2,FALSE))</f>
        <v/>
      </c>
      <c r="D178" s="259" t="str">
        <f>IF($B178="","",VLOOKUP($B178,資料表!$A:$C,3,FALSE))</f>
        <v/>
      </c>
      <c r="E178" s="263"/>
      <c r="F178" s="261" t="str">
        <f>IF($E178="","",VLOOKUP($E178,資料表!$G:$I,2,FALSE))</f>
        <v/>
      </c>
      <c r="G178" s="262" t="str">
        <f>IF($E178="","",VLOOKUP($E178,資料表!$G:$I,3,FALSE))</f>
        <v/>
      </c>
      <c r="H178" s="71"/>
      <c r="I178" s="72"/>
      <c r="J178" s="70"/>
      <c r="K178" s="278">
        <f t="shared" si="4"/>
        <v>0</v>
      </c>
      <c r="L178" s="278">
        <f t="shared" si="5"/>
        <v>0</v>
      </c>
      <c r="M178" s="75"/>
      <c r="N178" s="76"/>
      <c r="O178" s="76"/>
      <c r="P178" s="77"/>
      <c r="Q178" s="18" t="str">
        <f>IF(B178="","",VLOOKUP(B178,資料表!$A$3:$D$198,4,0))</f>
        <v/>
      </c>
    </row>
    <row r="179" spans="1:17" ht="20.100000000000001" customHeight="1">
      <c r="A179" s="290" t="str">
        <f>IF(B179="","",VLOOKUP(B179,資料表!$A$3:$E$298,5,0))</f>
        <v/>
      </c>
      <c r="B179" s="67"/>
      <c r="C179" s="259" t="str">
        <f>IF($B179="","",VLOOKUP($B179,資料表!$A:$C,2,FALSE))</f>
        <v/>
      </c>
      <c r="D179" s="259" t="str">
        <f>IF($B179="","",VLOOKUP($B179,資料表!$A:$C,3,FALSE))</f>
        <v/>
      </c>
      <c r="E179" s="263"/>
      <c r="F179" s="261" t="str">
        <f>IF($E179="","",VLOOKUP($E179,資料表!$G:$I,2,FALSE))</f>
        <v/>
      </c>
      <c r="G179" s="262" t="str">
        <f>IF($E179="","",VLOOKUP($E179,資料表!$G:$I,3,FALSE))</f>
        <v/>
      </c>
      <c r="H179" s="71"/>
      <c r="I179" s="72"/>
      <c r="J179" s="70"/>
      <c r="K179" s="278">
        <f t="shared" si="4"/>
        <v>0</v>
      </c>
      <c r="L179" s="278">
        <f t="shared" si="5"/>
        <v>0</v>
      </c>
      <c r="M179" s="75"/>
      <c r="N179" s="76"/>
      <c r="O179" s="76"/>
      <c r="P179" s="77"/>
      <c r="Q179" s="18" t="str">
        <f>IF(B179="","",VLOOKUP(B179,資料表!$A$3:$D$198,4,0))</f>
        <v/>
      </c>
    </row>
    <row r="180" spans="1:17" ht="20.100000000000001" customHeight="1">
      <c r="A180" s="290" t="str">
        <f>IF(B180="","",VLOOKUP(B180,資料表!$A$3:$E$298,5,0))</f>
        <v/>
      </c>
      <c r="B180" s="67"/>
      <c r="C180" s="259" t="str">
        <f>IF($B180="","",VLOOKUP($B180,資料表!$A:$C,2,FALSE))</f>
        <v/>
      </c>
      <c r="D180" s="259" t="str">
        <f>IF($B180="","",VLOOKUP($B180,資料表!$A:$C,3,FALSE))</f>
        <v/>
      </c>
      <c r="E180" s="263"/>
      <c r="F180" s="261" t="str">
        <f>IF($E180="","",VLOOKUP($E180,資料表!$G:$I,2,FALSE))</f>
        <v/>
      </c>
      <c r="G180" s="262" t="str">
        <f>IF($E180="","",VLOOKUP($E180,資料表!$G:$I,3,FALSE))</f>
        <v/>
      </c>
      <c r="H180" s="71"/>
      <c r="I180" s="72"/>
      <c r="J180" s="70"/>
      <c r="K180" s="278">
        <f t="shared" si="4"/>
        <v>0</v>
      </c>
      <c r="L180" s="278">
        <f t="shared" si="5"/>
        <v>0</v>
      </c>
      <c r="M180" s="75"/>
      <c r="N180" s="76"/>
      <c r="O180" s="76"/>
      <c r="P180" s="77"/>
      <c r="Q180" s="18" t="str">
        <f>IF(B180="","",VLOOKUP(B180,資料表!$A$3:$D$198,4,0))</f>
        <v/>
      </c>
    </row>
    <row r="181" spans="1:17" ht="20.100000000000001" customHeight="1">
      <c r="A181" s="290" t="str">
        <f>IF(B181="","",VLOOKUP(B181,資料表!$A$3:$E$298,5,0))</f>
        <v/>
      </c>
      <c r="B181" s="67"/>
      <c r="C181" s="259" t="str">
        <f>IF($B181="","",VLOOKUP($B181,資料表!$A:$C,2,FALSE))</f>
        <v/>
      </c>
      <c r="D181" s="259" t="str">
        <f>IF($B181="","",VLOOKUP($B181,資料表!$A:$C,3,FALSE))</f>
        <v/>
      </c>
      <c r="E181" s="263"/>
      <c r="F181" s="261" t="str">
        <f>IF($E181="","",VLOOKUP($E181,資料表!$G:$I,2,FALSE))</f>
        <v/>
      </c>
      <c r="G181" s="262" t="str">
        <f>IF($E181="","",VLOOKUP($E181,資料表!$G:$I,3,FALSE))</f>
        <v/>
      </c>
      <c r="H181" s="71"/>
      <c r="I181" s="72"/>
      <c r="J181" s="70"/>
      <c r="K181" s="278">
        <f t="shared" si="4"/>
        <v>0</v>
      </c>
      <c r="L181" s="278">
        <f t="shared" si="5"/>
        <v>0</v>
      </c>
      <c r="M181" s="75"/>
      <c r="N181" s="76"/>
      <c r="O181" s="76"/>
      <c r="P181" s="77"/>
      <c r="Q181" s="18" t="str">
        <f>IF(B181="","",VLOOKUP(B181,資料表!$A$3:$D$198,4,0))</f>
        <v/>
      </c>
    </row>
    <row r="182" spans="1:17" ht="20.100000000000001" customHeight="1">
      <c r="A182" s="290" t="str">
        <f>IF(B182="","",VLOOKUP(B182,資料表!$A$3:$E$298,5,0))</f>
        <v/>
      </c>
      <c r="B182" s="67"/>
      <c r="C182" s="259" t="str">
        <f>IF($B182="","",VLOOKUP($B182,資料表!$A:$C,2,FALSE))</f>
        <v/>
      </c>
      <c r="D182" s="259" t="str">
        <f>IF($B182="","",VLOOKUP($B182,資料表!$A:$C,3,FALSE))</f>
        <v/>
      </c>
      <c r="E182" s="263"/>
      <c r="F182" s="261" t="str">
        <f>IF($E182="","",VLOOKUP($E182,資料表!$G:$I,2,FALSE))</f>
        <v/>
      </c>
      <c r="G182" s="262" t="str">
        <f>IF($E182="","",VLOOKUP($E182,資料表!$G:$I,3,FALSE))</f>
        <v/>
      </c>
      <c r="H182" s="71"/>
      <c r="I182" s="72"/>
      <c r="J182" s="70"/>
      <c r="K182" s="278">
        <f t="shared" si="4"/>
        <v>0</v>
      </c>
      <c r="L182" s="278">
        <f t="shared" si="5"/>
        <v>0</v>
      </c>
      <c r="M182" s="75"/>
      <c r="N182" s="76"/>
      <c r="O182" s="76"/>
      <c r="P182" s="77"/>
      <c r="Q182" s="18" t="str">
        <f>IF(B182="","",VLOOKUP(B182,資料表!$A$3:$D$198,4,0))</f>
        <v/>
      </c>
    </row>
    <row r="183" spans="1:17" ht="20.100000000000001" customHeight="1">
      <c r="A183" s="290" t="str">
        <f>IF(B183="","",VLOOKUP(B183,資料表!$A$3:$E$298,5,0))</f>
        <v/>
      </c>
      <c r="B183" s="67"/>
      <c r="C183" s="259" t="str">
        <f>IF($B183="","",VLOOKUP($B183,資料表!$A:$C,2,FALSE))</f>
        <v/>
      </c>
      <c r="D183" s="259" t="str">
        <f>IF($B183="","",VLOOKUP($B183,資料表!$A:$C,3,FALSE))</f>
        <v/>
      </c>
      <c r="E183" s="263"/>
      <c r="F183" s="261" t="str">
        <f>IF($E183="","",VLOOKUP($E183,資料表!$G:$I,2,FALSE))</f>
        <v/>
      </c>
      <c r="G183" s="262" t="str">
        <f>IF($E183="","",VLOOKUP($E183,資料表!$G:$I,3,FALSE))</f>
        <v/>
      </c>
      <c r="H183" s="71"/>
      <c r="I183" s="72"/>
      <c r="J183" s="70"/>
      <c r="K183" s="278">
        <f t="shared" si="4"/>
        <v>0</v>
      </c>
      <c r="L183" s="278">
        <f t="shared" si="5"/>
        <v>0</v>
      </c>
      <c r="M183" s="75"/>
      <c r="N183" s="76"/>
      <c r="O183" s="76"/>
      <c r="P183" s="77"/>
      <c r="Q183" s="18" t="str">
        <f>IF(B183="","",VLOOKUP(B183,資料表!$A$3:$D$198,4,0))</f>
        <v/>
      </c>
    </row>
    <row r="184" spans="1:17" ht="20.100000000000001" customHeight="1">
      <c r="A184" s="290" t="str">
        <f>IF(B184="","",VLOOKUP(B184,資料表!$A$3:$E$298,5,0))</f>
        <v/>
      </c>
      <c r="B184" s="67"/>
      <c r="C184" s="259" t="str">
        <f>IF($B184="","",VLOOKUP($B184,資料表!$A:$C,2,FALSE))</f>
        <v/>
      </c>
      <c r="D184" s="259" t="str">
        <f>IF($B184="","",VLOOKUP($B184,資料表!$A:$C,3,FALSE))</f>
        <v/>
      </c>
      <c r="E184" s="263"/>
      <c r="F184" s="261" t="str">
        <f>IF($E184="","",VLOOKUP($E184,資料表!$G:$I,2,FALSE))</f>
        <v/>
      </c>
      <c r="G184" s="262" t="str">
        <f>IF($E184="","",VLOOKUP($E184,資料表!$G:$I,3,FALSE))</f>
        <v/>
      </c>
      <c r="H184" s="71"/>
      <c r="I184" s="72"/>
      <c r="J184" s="70"/>
      <c r="K184" s="278">
        <f t="shared" si="4"/>
        <v>0</v>
      </c>
      <c r="L184" s="278">
        <f t="shared" si="5"/>
        <v>0</v>
      </c>
      <c r="M184" s="75"/>
      <c r="N184" s="76"/>
      <c r="O184" s="76"/>
      <c r="P184" s="77"/>
      <c r="Q184" s="18" t="str">
        <f>IF(B184="","",VLOOKUP(B184,資料表!$A$3:$D$198,4,0))</f>
        <v/>
      </c>
    </row>
    <row r="185" spans="1:17" ht="20.100000000000001" customHeight="1">
      <c r="A185" s="290" t="str">
        <f>IF(B185="","",VLOOKUP(B185,資料表!$A$3:$E$298,5,0))</f>
        <v/>
      </c>
      <c r="B185" s="67"/>
      <c r="C185" s="259" t="str">
        <f>IF($B185="","",VLOOKUP($B185,資料表!$A:$C,2,FALSE))</f>
        <v/>
      </c>
      <c r="D185" s="259" t="str">
        <f>IF($B185="","",VLOOKUP($B185,資料表!$A:$C,3,FALSE))</f>
        <v/>
      </c>
      <c r="E185" s="263"/>
      <c r="F185" s="261" t="str">
        <f>IF($E185="","",VLOOKUP($E185,資料表!$G:$I,2,FALSE))</f>
        <v/>
      </c>
      <c r="G185" s="262" t="str">
        <f>IF($E185="","",VLOOKUP($E185,資料表!$G:$I,3,FALSE))</f>
        <v/>
      </c>
      <c r="H185" s="71"/>
      <c r="I185" s="72"/>
      <c r="J185" s="70"/>
      <c r="K185" s="278">
        <f t="shared" si="4"/>
        <v>0</v>
      </c>
      <c r="L185" s="278">
        <f t="shared" si="5"/>
        <v>0</v>
      </c>
      <c r="M185" s="75"/>
      <c r="N185" s="76"/>
      <c r="O185" s="76"/>
      <c r="P185" s="77"/>
      <c r="Q185" s="18" t="str">
        <f>IF(B185="","",VLOOKUP(B185,資料表!$A$3:$D$198,4,0))</f>
        <v/>
      </c>
    </row>
    <row r="186" spans="1:17" ht="20.100000000000001" customHeight="1">
      <c r="A186" s="290" t="str">
        <f>IF(B186="","",VLOOKUP(B186,資料表!$A$3:$E$298,5,0))</f>
        <v/>
      </c>
      <c r="B186" s="67"/>
      <c r="C186" s="259" t="str">
        <f>IF($B186="","",VLOOKUP($B186,資料表!$A:$C,2,FALSE))</f>
        <v/>
      </c>
      <c r="D186" s="259" t="str">
        <f>IF($B186="","",VLOOKUP($B186,資料表!$A:$C,3,FALSE))</f>
        <v/>
      </c>
      <c r="E186" s="263"/>
      <c r="F186" s="261" t="str">
        <f>IF($E186="","",VLOOKUP($E186,資料表!$G:$I,2,FALSE))</f>
        <v/>
      </c>
      <c r="G186" s="262" t="str">
        <f>IF($E186="","",VLOOKUP($E186,資料表!$G:$I,3,FALSE))</f>
        <v/>
      </c>
      <c r="H186" s="71"/>
      <c r="I186" s="72"/>
      <c r="J186" s="70"/>
      <c r="K186" s="278">
        <f t="shared" si="4"/>
        <v>0</v>
      </c>
      <c r="L186" s="278">
        <f t="shared" si="5"/>
        <v>0</v>
      </c>
      <c r="M186" s="75"/>
      <c r="N186" s="76"/>
      <c r="O186" s="76"/>
      <c r="P186" s="77"/>
      <c r="Q186" s="18" t="str">
        <f>IF(B186="","",VLOOKUP(B186,資料表!$A$3:$D$198,4,0))</f>
        <v/>
      </c>
    </row>
    <row r="187" spans="1:17" ht="20.100000000000001" customHeight="1">
      <c r="A187" s="290" t="str">
        <f>IF(B187="","",VLOOKUP(B187,資料表!$A$3:$E$298,5,0))</f>
        <v/>
      </c>
      <c r="B187" s="67"/>
      <c r="C187" s="259" t="str">
        <f>IF($B187="","",VLOOKUP($B187,資料表!$A:$C,2,FALSE))</f>
        <v/>
      </c>
      <c r="D187" s="259" t="str">
        <f>IF($B187="","",VLOOKUP($B187,資料表!$A:$C,3,FALSE))</f>
        <v/>
      </c>
      <c r="E187" s="263"/>
      <c r="F187" s="261" t="str">
        <f>IF($E187="","",VLOOKUP($E187,資料表!$G:$I,2,FALSE))</f>
        <v/>
      </c>
      <c r="G187" s="262" t="str">
        <f>IF($E187="","",VLOOKUP($E187,資料表!$G:$I,3,FALSE))</f>
        <v/>
      </c>
      <c r="H187" s="71"/>
      <c r="I187" s="72"/>
      <c r="J187" s="70"/>
      <c r="K187" s="278">
        <f t="shared" si="4"/>
        <v>0</v>
      </c>
      <c r="L187" s="278">
        <f t="shared" si="5"/>
        <v>0</v>
      </c>
      <c r="M187" s="75"/>
      <c r="N187" s="76"/>
      <c r="O187" s="76"/>
      <c r="P187" s="77"/>
      <c r="Q187" s="18" t="str">
        <f>IF(B187="","",VLOOKUP(B187,資料表!$A$3:$D$198,4,0))</f>
        <v/>
      </c>
    </row>
    <row r="188" spans="1:17" ht="20.100000000000001" customHeight="1">
      <c r="A188" s="290" t="str">
        <f>IF(B188="","",VLOOKUP(B188,資料表!$A$3:$E$298,5,0))</f>
        <v/>
      </c>
      <c r="B188" s="67"/>
      <c r="C188" s="259" t="str">
        <f>IF($B188="","",VLOOKUP($B188,資料表!$A:$C,2,FALSE))</f>
        <v/>
      </c>
      <c r="D188" s="259" t="str">
        <f>IF($B188="","",VLOOKUP($B188,資料表!$A:$C,3,FALSE))</f>
        <v/>
      </c>
      <c r="E188" s="263"/>
      <c r="F188" s="261" t="str">
        <f>IF($E188="","",VLOOKUP($E188,資料表!$G:$I,2,FALSE))</f>
        <v/>
      </c>
      <c r="G188" s="262" t="str">
        <f>IF($E188="","",VLOOKUP($E188,資料表!$G:$I,3,FALSE))</f>
        <v/>
      </c>
      <c r="H188" s="71"/>
      <c r="I188" s="72"/>
      <c r="J188" s="70"/>
      <c r="K188" s="278">
        <f t="shared" si="4"/>
        <v>0</v>
      </c>
      <c r="L188" s="278">
        <f t="shared" si="5"/>
        <v>0</v>
      </c>
      <c r="M188" s="75"/>
      <c r="N188" s="76"/>
      <c r="O188" s="76"/>
      <c r="P188" s="77"/>
      <c r="Q188" s="18" t="str">
        <f>IF(B188="","",VLOOKUP(B188,資料表!$A$3:$D$198,4,0))</f>
        <v/>
      </c>
    </row>
    <row r="189" spans="1:17" ht="20.100000000000001" customHeight="1">
      <c r="A189" s="290" t="str">
        <f>IF(B189="","",VLOOKUP(B189,資料表!$A$3:$E$298,5,0))</f>
        <v/>
      </c>
      <c r="B189" s="67"/>
      <c r="C189" s="259" t="str">
        <f>IF($B189="","",VLOOKUP($B189,資料表!$A:$C,2,FALSE))</f>
        <v/>
      </c>
      <c r="D189" s="259" t="str">
        <f>IF($B189="","",VLOOKUP($B189,資料表!$A:$C,3,FALSE))</f>
        <v/>
      </c>
      <c r="E189" s="263"/>
      <c r="F189" s="261" t="str">
        <f>IF($E189="","",VLOOKUP($E189,資料表!$G:$I,2,FALSE))</f>
        <v/>
      </c>
      <c r="G189" s="262" t="str">
        <f>IF($E189="","",VLOOKUP($E189,資料表!$G:$I,3,FALSE))</f>
        <v/>
      </c>
      <c r="H189" s="71"/>
      <c r="I189" s="72"/>
      <c r="J189" s="70"/>
      <c r="K189" s="278">
        <f t="shared" si="4"/>
        <v>0</v>
      </c>
      <c r="L189" s="278">
        <f t="shared" si="5"/>
        <v>0</v>
      </c>
      <c r="M189" s="75"/>
      <c r="N189" s="76"/>
      <c r="O189" s="76"/>
      <c r="P189" s="77"/>
      <c r="Q189" s="18" t="str">
        <f>IF(B189="","",VLOOKUP(B189,資料表!$A$3:$D$198,4,0))</f>
        <v/>
      </c>
    </row>
    <row r="190" spans="1:17" ht="20.100000000000001" customHeight="1">
      <c r="A190" s="290" t="str">
        <f>IF(B190="","",VLOOKUP(B190,資料表!$A$3:$E$298,5,0))</f>
        <v/>
      </c>
      <c r="B190" s="67"/>
      <c r="C190" s="259" t="str">
        <f>IF($B190="","",VLOOKUP($B190,資料表!$A:$C,2,FALSE))</f>
        <v/>
      </c>
      <c r="D190" s="259" t="str">
        <f>IF($B190="","",VLOOKUP($B190,資料表!$A:$C,3,FALSE))</f>
        <v/>
      </c>
      <c r="E190" s="263"/>
      <c r="F190" s="261" t="str">
        <f>IF($E190="","",VLOOKUP($E190,資料表!$G:$I,2,FALSE))</f>
        <v/>
      </c>
      <c r="G190" s="262" t="str">
        <f>IF($E190="","",VLOOKUP($E190,資料表!$G:$I,3,FALSE))</f>
        <v/>
      </c>
      <c r="H190" s="71"/>
      <c r="I190" s="72"/>
      <c r="J190" s="70"/>
      <c r="K190" s="278">
        <f t="shared" si="4"/>
        <v>0</v>
      </c>
      <c r="L190" s="278">
        <f t="shared" si="5"/>
        <v>0</v>
      </c>
      <c r="M190" s="75"/>
      <c r="N190" s="76"/>
      <c r="O190" s="76"/>
      <c r="P190" s="77"/>
      <c r="Q190" s="18" t="str">
        <f>IF(B190="","",VLOOKUP(B190,資料表!$A$3:$D$198,4,0))</f>
        <v/>
      </c>
    </row>
    <row r="191" spans="1:17" ht="20.100000000000001" customHeight="1">
      <c r="A191" s="290" t="str">
        <f>IF(B191="","",VLOOKUP(B191,資料表!$A$3:$E$298,5,0))</f>
        <v/>
      </c>
      <c r="B191" s="67"/>
      <c r="C191" s="259" t="str">
        <f>IF($B191="","",VLOOKUP($B191,資料表!$A:$C,2,FALSE))</f>
        <v/>
      </c>
      <c r="D191" s="259" t="str">
        <f>IF($B191="","",VLOOKUP($B191,資料表!$A:$C,3,FALSE))</f>
        <v/>
      </c>
      <c r="E191" s="263"/>
      <c r="F191" s="261" t="str">
        <f>IF($E191="","",VLOOKUP($E191,資料表!$G:$I,2,FALSE))</f>
        <v/>
      </c>
      <c r="G191" s="262" t="str">
        <f>IF($E191="","",VLOOKUP($E191,資料表!$G:$I,3,FALSE))</f>
        <v/>
      </c>
      <c r="H191" s="71"/>
      <c r="I191" s="72"/>
      <c r="J191" s="70"/>
      <c r="K191" s="278">
        <f t="shared" si="4"/>
        <v>0</v>
      </c>
      <c r="L191" s="278">
        <f t="shared" si="5"/>
        <v>0</v>
      </c>
      <c r="M191" s="75"/>
      <c r="N191" s="76"/>
      <c r="O191" s="76"/>
      <c r="P191" s="77"/>
      <c r="Q191" s="18" t="str">
        <f>IF(B191="","",VLOOKUP(B191,資料表!$A$3:$D$198,4,0))</f>
        <v/>
      </c>
    </row>
    <row r="192" spans="1:17" ht="20.100000000000001" customHeight="1">
      <c r="A192" s="290" t="str">
        <f>IF(B192="","",VLOOKUP(B192,資料表!$A$3:$E$298,5,0))</f>
        <v/>
      </c>
      <c r="B192" s="67"/>
      <c r="C192" s="259" t="str">
        <f>IF($B192="","",VLOOKUP($B192,資料表!$A:$C,2,FALSE))</f>
        <v/>
      </c>
      <c r="D192" s="259" t="str">
        <f>IF($B192="","",VLOOKUP($B192,資料表!$A:$C,3,FALSE))</f>
        <v/>
      </c>
      <c r="E192" s="263"/>
      <c r="F192" s="261" t="str">
        <f>IF($E192="","",VLOOKUP($E192,資料表!$G:$I,2,FALSE))</f>
        <v/>
      </c>
      <c r="G192" s="262" t="str">
        <f>IF($E192="","",VLOOKUP($E192,資料表!$G:$I,3,FALSE))</f>
        <v/>
      </c>
      <c r="H192" s="71"/>
      <c r="I192" s="72"/>
      <c r="J192" s="70"/>
      <c r="K192" s="278">
        <f t="shared" si="4"/>
        <v>0</v>
      </c>
      <c r="L192" s="278">
        <f t="shared" si="5"/>
        <v>0</v>
      </c>
      <c r="M192" s="75"/>
      <c r="N192" s="76"/>
      <c r="O192" s="76"/>
      <c r="P192" s="77"/>
      <c r="Q192" s="18" t="str">
        <f>IF(B192="","",VLOOKUP(B192,資料表!$A$3:$D$198,4,0))</f>
        <v/>
      </c>
    </row>
    <row r="193" spans="1:17" ht="20.100000000000001" customHeight="1">
      <c r="A193" s="290" t="str">
        <f>IF(B193="","",VLOOKUP(B193,資料表!$A$3:$E$298,5,0))</f>
        <v/>
      </c>
      <c r="B193" s="67"/>
      <c r="C193" s="259" t="str">
        <f>IF($B193="","",VLOOKUP($B193,資料表!$A:$C,2,FALSE))</f>
        <v/>
      </c>
      <c r="D193" s="259" t="str">
        <f>IF($B193="","",VLOOKUP($B193,資料表!$A:$C,3,FALSE))</f>
        <v/>
      </c>
      <c r="E193" s="263"/>
      <c r="F193" s="261" t="str">
        <f>IF($E193="","",VLOOKUP($E193,資料表!$G:$I,2,FALSE))</f>
        <v/>
      </c>
      <c r="G193" s="262" t="str">
        <f>IF($E193="","",VLOOKUP($E193,資料表!$G:$I,3,FALSE))</f>
        <v/>
      </c>
      <c r="H193" s="71"/>
      <c r="I193" s="72"/>
      <c r="J193" s="70"/>
      <c r="K193" s="278">
        <f t="shared" si="4"/>
        <v>0</v>
      </c>
      <c r="L193" s="278">
        <f t="shared" si="5"/>
        <v>0</v>
      </c>
      <c r="M193" s="75"/>
      <c r="N193" s="76"/>
      <c r="O193" s="76"/>
      <c r="P193" s="77"/>
      <c r="Q193" s="18" t="str">
        <f>IF(B193="","",VLOOKUP(B193,資料表!$A$3:$D$198,4,0))</f>
        <v/>
      </c>
    </row>
    <row r="194" spans="1:17" ht="20.100000000000001" customHeight="1">
      <c r="A194" s="290" t="str">
        <f>IF(B194="","",VLOOKUP(B194,資料表!$A$3:$E$298,5,0))</f>
        <v/>
      </c>
      <c r="B194" s="67"/>
      <c r="C194" s="259" t="str">
        <f>IF($B194="","",VLOOKUP($B194,資料表!$A:$C,2,FALSE))</f>
        <v/>
      </c>
      <c r="D194" s="259" t="str">
        <f>IF($B194="","",VLOOKUP($B194,資料表!$A:$C,3,FALSE))</f>
        <v/>
      </c>
      <c r="E194" s="263"/>
      <c r="F194" s="261" t="str">
        <f>IF($E194="","",VLOOKUP($E194,資料表!$G:$I,2,FALSE))</f>
        <v/>
      </c>
      <c r="G194" s="262" t="str">
        <f>IF($E194="","",VLOOKUP($E194,資料表!$G:$I,3,FALSE))</f>
        <v/>
      </c>
      <c r="H194" s="71"/>
      <c r="I194" s="72"/>
      <c r="J194" s="70"/>
      <c r="K194" s="278">
        <f t="shared" si="4"/>
        <v>0</v>
      </c>
      <c r="L194" s="278">
        <f t="shared" si="5"/>
        <v>0</v>
      </c>
      <c r="M194" s="75"/>
      <c r="N194" s="76"/>
      <c r="O194" s="76"/>
      <c r="P194" s="77"/>
      <c r="Q194" s="18" t="str">
        <f>IF(B194="","",VLOOKUP(B194,資料表!$A$3:$D$198,4,0))</f>
        <v/>
      </c>
    </row>
    <row r="195" spans="1:17" ht="20.100000000000001" customHeight="1">
      <c r="A195" s="290" t="str">
        <f>IF(B195="","",VLOOKUP(B195,資料表!$A$3:$E$298,5,0))</f>
        <v/>
      </c>
      <c r="B195" s="67"/>
      <c r="C195" s="259" t="str">
        <f>IF($B195="","",VLOOKUP($B195,資料表!$A:$C,2,FALSE))</f>
        <v/>
      </c>
      <c r="D195" s="259" t="str">
        <f>IF($B195="","",VLOOKUP($B195,資料表!$A:$C,3,FALSE))</f>
        <v/>
      </c>
      <c r="E195" s="263"/>
      <c r="F195" s="261" t="str">
        <f>IF($E195="","",VLOOKUP($E195,資料表!$G:$I,2,FALSE))</f>
        <v/>
      </c>
      <c r="G195" s="262" t="str">
        <f>IF($E195="","",VLOOKUP($E195,資料表!$G:$I,3,FALSE))</f>
        <v/>
      </c>
      <c r="H195" s="71"/>
      <c r="I195" s="72"/>
      <c r="J195" s="70"/>
      <c r="K195" s="278">
        <f t="shared" si="4"/>
        <v>0</v>
      </c>
      <c r="L195" s="278">
        <f t="shared" si="5"/>
        <v>0</v>
      </c>
      <c r="M195" s="75"/>
      <c r="N195" s="76"/>
      <c r="O195" s="76"/>
      <c r="P195" s="77"/>
      <c r="Q195" s="18" t="str">
        <f>IF(B195="","",VLOOKUP(B195,資料表!$A$3:$D$198,4,0))</f>
        <v/>
      </c>
    </row>
    <row r="196" spans="1:17" ht="20.100000000000001" customHeight="1">
      <c r="A196" s="290" t="str">
        <f>IF(B196="","",VLOOKUP(B196,資料表!$A$3:$E$298,5,0))</f>
        <v/>
      </c>
      <c r="B196" s="67"/>
      <c r="C196" s="259" t="str">
        <f>IF($B196="","",VLOOKUP($B196,資料表!$A:$C,2,FALSE))</f>
        <v/>
      </c>
      <c r="D196" s="259" t="str">
        <f>IF($B196="","",VLOOKUP($B196,資料表!$A:$C,3,FALSE))</f>
        <v/>
      </c>
      <c r="E196" s="263"/>
      <c r="F196" s="261" t="str">
        <f>IF($E196="","",VLOOKUP($E196,資料表!$G:$I,2,FALSE))</f>
        <v/>
      </c>
      <c r="G196" s="262" t="str">
        <f>IF($E196="","",VLOOKUP($E196,資料表!$G:$I,3,FALSE))</f>
        <v/>
      </c>
      <c r="H196" s="71"/>
      <c r="I196" s="72"/>
      <c r="J196" s="70"/>
      <c r="K196" s="278">
        <f t="shared" si="4"/>
        <v>0</v>
      </c>
      <c r="L196" s="278">
        <f t="shared" si="5"/>
        <v>0</v>
      </c>
      <c r="M196" s="75"/>
      <c r="N196" s="76"/>
      <c r="O196" s="76"/>
      <c r="P196" s="77"/>
      <c r="Q196" s="18" t="str">
        <f>IF(B196="","",VLOOKUP(B196,資料表!$A$3:$D$198,4,0))</f>
        <v/>
      </c>
    </row>
    <row r="197" spans="1:17" ht="20.100000000000001" customHeight="1">
      <c r="A197" s="290" t="str">
        <f>IF(B197="","",VLOOKUP(B197,資料表!$A$3:$E$298,5,0))</f>
        <v/>
      </c>
      <c r="B197" s="67"/>
      <c r="C197" s="259" t="str">
        <f>IF($B197="","",VLOOKUP($B197,資料表!$A:$C,2,FALSE))</f>
        <v/>
      </c>
      <c r="D197" s="259" t="str">
        <f>IF($B197="","",VLOOKUP($B197,資料表!$A:$C,3,FALSE))</f>
        <v/>
      </c>
      <c r="E197" s="263"/>
      <c r="F197" s="261" t="str">
        <f>IF($E197="","",VLOOKUP($E197,資料表!$G:$I,2,FALSE))</f>
        <v/>
      </c>
      <c r="G197" s="262" t="str">
        <f>IF($E197="","",VLOOKUP($E197,資料表!$G:$I,3,FALSE))</f>
        <v/>
      </c>
      <c r="H197" s="71"/>
      <c r="I197" s="72"/>
      <c r="J197" s="70"/>
      <c r="K197" s="278">
        <f t="shared" si="4"/>
        <v>0</v>
      </c>
      <c r="L197" s="278">
        <f t="shared" si="5"/>
        <v>0</v>
      </c>
      <c r="M197" s="75"/>
      <c r="N197" s="76"/>
      <c r="O197" s="76"/>
      <c r="P197" s="77"/>
      <c r="Q197" s="18" t="str">
        <f>IF(B197="","",VLOOKUP(B197,資料表!$A$3:$D$198,4,0))</f>
        <v/>
      </c>
    </row>
    <row r="198" spans="1:17" ht="20.100000000000001" customHeight="1">
      <c r="A198" s="290" t="str">
        <f>IF(B198="","",VLOOKUP(B198,資料表!$A$3:$E$298,5,0))</f>
        <v/>
      </c>
      <c r="B198" s="67"/>
      <c r="C198" s="259" t="str">
        <f>IF($B198="","",VLOOKUP($B198,資料表!$A:$C,2,FALSE))</f>
        <v/>
      </c>
      <c r="D198" s="259" t="str">
        <f>IF($B198="","",VLOOKUP($B198,資料表!$A:$C,3,FALSE))</f>
        <v/>
      </c>
      <c r="E198" s="263"/>
      <c r="F198" s="261" t="str">
        <f>IF($E198="","",VLOOKUP($E198,資料表!$G:$I,2,FALSE))</f>
        <v/>
      </c>
      <c r="G198" s="262" t="str">
        <f>IF($E198="","",VLOOKUP($E198,資料表!$G:$I,3,FALSE))</f>
        <v/>
      </c>
      <c r="H198" s="71"/>
      <c r="I198" s="72"/>
      <c r="J198" s="70"/>
      <c r="K198" s="278">
        <f t="shared" si="4"/>
        <v>0</v>
      </c>
      <c r="L198" s="278">
        <f t="shared" si="5"/>
        <v>0</v>
      </c>
      <c r="M198" s="75"/>
      <c r="N198" s="76"/>
      <c r="O198" s="76"/>
      <c r="P198" s="77"/>
      <c r="Q198" s="18" t="str">
        <f>IF(B198="","",VLOOKUP(B198,資料表!$A$3:$D$198,4,0))</f>
        <v/>
      </c>
    </row>
    <row r="199" spans="1:17" ht="20.100000000000001" customHeight="1">
      <c r="A199" s="290" t="str">
        <f>IF(B199="","",VLOOKUP(B199,資料表!$A$3:$E$298,5,0))</f>
        <v/>
      </c>
      <c r="B199" s="67"/>
      <c r="C199" s="259" t="str">
        <f>IF($B199="","",VLOOKUP($B199,資料表!$A:$C,2,FALSE))</f>
        <v/>
      </c>
      <c r="D199" s="259" t="str">
        <f>IF($B199="","",VLOOKUP($B199,資料表!$A:$C,3,FALSE))</f>
        <v/>
      </c>
      <c r="E199" s="263"/>
      <c r="F199" s="261" t="str">
        <f>IF($E199="","",VLOOKUP($E199,資料表!$G:$I,2,FALSE))</f>
        <v/>
      </c>
      <c r="G199" s="262" t="str">
        <f>IF($E199="","",VLOOKUP($E199,資料表!$G:$I,3,FALSE))</f>
        <v/>
      </c>
      <c r="H199" s="71"/>
      <c r="I199" s="72"/>
      <c r="J199" s="70"/>
      <c r="K199" s="278">
        <f t="shared" si="4"/>
        <v>0</v>
      </c>
      <c r="L199" s="278">
        <f t="shared" si="5"/>
        <v>0</v>
      </c>
      <c r="M199" s="75"/>
      <c r="N199" s="76"/>
      <c r="O199" s="76"/>
      <c r="P199" s="77"/>
      <c r="Q199" s="18" t="str">
        <f>IF(B199="","",VLOOKUP(B199,資料表!$A$3:$D$198,4,0))</f>
        <v/>
      </c>
    </row>
    <row r="200" spans="1:17" ht="20.100000000000001" customHeight="1">
      <c r="A200" s="290" t="str">
        <f>IF(B200="","",VLOOKUP(B200,資料表!$A$3:$E$298,5,0))</f>
        <v/>
      </c>
      <c r="B200" s="67"/>
      <c r="C200" s="259" t="str">
        <f>IF($B200="","",VLOOKUP($B200,資料表!$A:$C,2,FALSE))</f>
        <v/>
      </c>
      <c r="D200" s="259" t="str">
        <f>IF($B200="","",VLOOKUP($B200,資料表!$A:$C,3,FALSE))</f>
        <v/>
      </c>
      <c r="E200" s="263"/>
      <c r="F200" s="261" t="str">
        <f>IF($E200="","",VLOOKUP($E200,資料表!$G:$I,2,FALSE))</f>
        <v/>
      </c>
      <c r="G200" s="262" t="str">
        <f>IF($E200="","",VLOOKUP($E200,資料表!$G:$I,3,FALSE))</f>
        <v/>
      </c>
      <c r="H200" s="71"/>
      <c r="I200" s="72"/>
      <c r="J200" s="70"/>
      <c r="K200" s="278">
        <f t="shared" si="4"/>
        <v>0</v>
      </c>
      <c r="L200" s="278">
        <f t="shared" si="5"/>
        <v>0</v>
      </c>
      <c r="M200" s="75"/>
      <c r="N200" s="76"/>
      <c r="O200" s="76"/>
      <c r="P200" s="77"/>
      <c r="Q200" s="18" t="str">
        <f>IF(B200="","",VLOOKUP(B200,資料表!$A$3:$D$198,4,0))</f>
        <v/>
      </c>
    </row>
    <row r="201" spans="1:17" ht="20.100000000000001" customHeight="1">
      <c r="A201" s="290" t="str">
        <f>IF(B201="","",VLOOKUP(B201,資料表!$A$3:$E$298,5,0))</f>
        <v/>
      </c>
      <c r="B201" s="67"/>
      <c r="C201" s="259" t="str">
        <f>IF($B201="","",VLOOKUP($B201,資料表!$A:$C,2,FALSE))</f>
        <v/>
      </c>
      <c r="D201" s="259" t="str">
        <f>IF($B201="","",VLOOKUP($B201,資料表!$A:$C,3,FALSE))</f>
        <v/>
      </c>
      <c r="E201" s="263"/>
      <c r="F201" s="261" t="str">
        <f>IF($E201="","",VLOOKUP($E201,資料表!$G:$I,2,FALSE))</f>
        <v/>
      </c>
      <c r="G201" s="262" t="str">
        <f>IF($E201="","",VLOOKUP($E201,資料表!$G:$I,3,FALSE))</f>
        <v/>
      </c>
      <c r="H201" s="71"/>
      <c r="I201" s="72"/>
      <c r="J201" s="70"/>
      <c r="K201" s="278">
        <f t="shared" si="4"/>
        <v>0</v>
      </c>
      <c r="L201" s="278">
        <f t="shared" si="5"/>
        <v>0</v>
      </c>
      <c r="M201" s="75"/>
      <c r="N201" s="76"/>
      <c r="O201" s="76"/>
      <c r="P201" s="77"/>
      <c r="Q201" s="18" t="str">
        <f>IF(B201="","",VLOOKUP(B201,資料表!$A$3:$D$198,4,0))</f>
        <v/>
      </c>
    </row>
    <row r="202" spans="1:17" ht="20.100000000000001" customHeight="1">
      <c r="A202" s="290" t="str">
        <f>IF(B202="","",VLOOKUP(B202,資料表!$A$3:$E$298,5,0))</f>
        <v/>
      </c>
      <c r="B202" s="67"/>
      <c r="C202" s="259" t="str">
        <f>IF($B202="","",VLOOKUP($B202,資料表!$A:$C,2,FALSE))</f>
        <v/>
      </c>
      <c r="D202" s="259" t="str">
        <f>IF($B202="","",VLOOKUP($B202,資料表!$A:$C,3,FALSE))</f>
        <v/>
      </c>
      <c r="E202" s="263"/>
      <c r="F202" s="261" t="str">
        <f>IF($E202="","",VLOOKUP($E202,資料表!$G:$I,2,FALSE))</f>
        <v/>
      </c>
      <c r="G202" s="262" t="str">
        <f>IF($E202="","",VLOOKUP($E202,資料表!$G:$I,3,FALSE))</f>
        <v/>
      </c>
      <c r="H202" s="71"/>
      <c r="I202" s="72"/>
      <c r="J202" s="70"/>
      <c r="K202" s="278">
        <f t="shared" si="4"/>
        <v>0</v>
      </c>
      <c r="L202" s="278">
        <f t="shared" si="5"/>
        <v>0</v>
      </c>
      <c r="M202" s="75"/>
      <c r="N202" s="76"/>
      <c r="O202" s="76"/>
      <c r="P202" s="77"/>
      <c r="Q202" s="18" t="str">
        <f>IF(B202="","",VLOOKUP(B202,資料表!$A$3:$D$198,4,0))</f>
        <v/>
      </c>
    </row>
    <row r="203" spans="1:17" ht="20.100000000000001" customHeight="1">
      <c r="A203" s="290" t="str">
        <f>IF(B203="","",VLOOKUP(B203,資料表!$A$3:$E$298,5,0))</f>
        <v/>
      </c>
      <c r="B203" s="67"/>
      <c r="C203" s="259" t="str">
        <f>IF($B203="","",VLOOKUP($B203,資料表!$A:$C,2,FALSE))</f>
        <v/>
      </c>
      <c r="D203" s="259" t="str">
        <f>IF($B203="","",VLOOKUP($B203,資料表!$A:$C,3,FALSE))</f>
        <v/>
      </c>
      <c r="E203" s="263"/>
      <c r="F203" s="261" t="str">
        <f>IF($E203="","",VLOOKUP($E203,資料表!$G:$I,2,FALSE))</f>
        <v/>
      </c>
      <c r="G203" s="262" t="str">
        <f>IF($E203="","",VLOOKUP($E203,資料表!$G:$I,3,FALSE))</f>
        <v/>
      </c>
      <c r="H203" s="71"/>
      <c r="I203" s="72"/>
      <c r="J203" s="70"/>
      <c r="K203" s="278">
        <f t="shared" ref="K203:K266" si="6">IF(OR($M203=1,$M203=""),ROUND($J203*0.05,0),0)</f>
        <v>0</v>
      </c>
      <c r="L203" s="278">
        <f t="shared" ref="L203:L266" si="7">SUM(J203:K203)</f>
        <v>0</v>
      </c>
      <c r="M203" s="75"/>
      <c r="N203" s="76"/>
      <c r="O203" s="76"/>
      <c r="P203" s="77"/>
      <c r="Q203" s="18" t="str">
        <f>IF(B203="","",VLOOKUP(B203,資料表!$A$3:$D$198,4,0))</f>
        <v/>
      </c>
    </row>
    <row r="204" spans="1:17" ht="20.100000000000001" customHeight="1">
      <c r="A204" s="290" t="str">
        <f>IF(B204="","",VLOOKUP(B204,資料表!$A$3:$E$298,5,0))</f>
        <v/>
      </c>
      <c r="B204" s="67"/>
      <c r="C204" s="259" t="str">
        <f>IF($B204="","",VLOOKUP($B204,資料表!$A:$C,2,FALSE))</f>
        <v/>
      </c>
      <c r="D204" s="259" t="str">
        <f>IF($B204="","",VLOOKUP($B204,資料表!$A:$C,3,FALSE))</f>
        <v/>
      </c>
      <c r="E204" s="263"/>
      <c r="F204" s="261" t="str">
        <f>IF($E204="","",VLOOKUP($E204,資料表!$G:$I,2,FALSE))</f>
        <v/>
      </c>
      <c r="G204" s="262" t="str">
        <f>IF($E204="","",VLOOKUP($E204,資料表!$G:$I,3,FALSE))</f>
        <v/>
      </c>
      <c r="H204" s="71"/>
      <c r="I204" s="72"/>
      <c r="J204" s="70"/>
      <c r="K204" s="278">
        <f t="shared" si="6"/>
        <v>0</v>
      </c>
      <c r="L204" s="278">
        <f t="shared" si="7"/>
        <v>0</v>
      </c>
      <c r="M204" s="75"/>
      <c r="N204" s="76"/>
      <c r="O204" s="76"/>
      <c r="P204" s="77"/>
      <c r="Q204" s="18" t="str">
        <f>IF(B204="","",VLOOKUP(B204,資料表!$A$3:$D$198,4,0))</f>
        <v/>
      </c>
    </row>
    <row r="205" spans="1:17" ht="20.100000000000001" customHeight="1">
      <c r="A205" s="290" t="str">
        <f>IF(B205="","",VLOOKUP(B205,資料表!$A$3:$E$298,5,0))</f>
        <v/>
      </c>
      <c r="B205" s="67"/>
      <c r="C205" s="259" t="str">
        <f>IF($B205="","",VLOOKUP($B205,資料表!$A:$C,2,FALSE))</f>
        <v/>
      </c>
      <c r="D205" s="259" t="str">
        <f>IF($B205="","",VLOOKUP($B205,資料表!$A:$C,3,FALSE))</f>
        <v/>
      </c>
      <c r="E205" s="263"/>
      <c r="F205" s="261" t="str">
        <f>IF($E205="","",VLOOKUP($E205,資料表!$G:$I,2,FALSE))</f>
        <v/>
      </c>
      <c r="G205" s="262" t="str">
        <f>IF($E205="","",VLOOKUP($E205,資料表!$G:$I,3,FALSE))</f>
        <v/>
      </c>
      <c r="H205" s="71"/>
      <c r="I205" s="72"/>
      <c r="J205" s="70"/>
      <c r="K205" s="278">
        <f t="shared" si="6"/>
        <v>0</v>
      </c>
      <c r="L205" s="278">
        <f t="shared" si="7"/>
        <v>0</v>
      </c>
      <c r="M205" s="75"/>
      <c r="N205" s="76"/>
      <c r="O205" s="76"/>
      <c r="P205" s="77"/>
      <c r="Q205" s="18" t="str">
        <f>IF(B205="","",VLOOKUP(B205,資料表!$A$3:$D$198,4,0))</f>
        <v/>
      </c>
    </row>
    <row r="206" spans="1:17" ht="20.100000000000001" customHeight="1">
      <c r="A206" s="290" t="str">
        <f>IF(B206="","",VLOOKUP(B206,資料表!$A$3:$E$298,5,0))</f>
        <v/>
      </c>
      <c r="B206" s="67"/>
      <c r="C206" s="259" t="str">
        <f>IF($B206="","",VLOOKUP($B206,資料表!$A:$C,2,FALSE))</f>
        <v/>
      </c>
      <c r="D206" s="259" t="str">
        <f>IF($B206="","",VLOOKUP($B206,資料表!$A:$C,3,FALSE))</f>
        <v/>
      </c>
      <c r="E206" s="263"/>
      <c r="F206" s="261" t="str">
        <f>IF($E206="","",VLOOKUP($E206,資料表!$G:$I,2,FALSE))</f>
        <v/>
      </c>
      <c r="G206" s="262" t="str">
        <f>IF($E206="","",VLOOKUP($E206,資料表!$G:$I,3,FALSE))</f>
        <v/>
      </c>
      <c r="H206" s="71"/>
      <c r="I206" s="72"/>
      <c r="J206" s="70"/>
      <c r="K206" s="278">
        <f t="shared" si="6"/>
        <v>0</v>
      </c>
      <c r="L206" s="278">
        <f t="shared" si="7"/>
        <v>0</v>
      </c>
      <c r="M206" s="75"/>
      <c r="N206" s="76"/>
      <c r="O206" s="76"/>
      <c r="P206" s="77"/>
      <c r="Q206" s="18" t="str">
        <f>IF(B206="","",VLOOKUP(B206,資料表!$A$3:$D$198,4,0))</f>
        <v/>
      </c>
    </row>
    <row r="207" spans="1:17" ht="20.100000000000001" customHeight="1">
      <c r="A207" s="290" t="str">
        <f>IF(B207="","",VLOOKUP(B207,資料表!$A$3:$E$298,5,0))</f>
        <v/>
      </c>
      <c r="B207" s="67"/>
      <c r="C207" s="259" t="str">
        <f>IF($B207="","",VLOOKUP($B207,資料表!$A:$C,2,FALSE))</f>
        <v/>
      </c>
      <c r="D207" s="259" t="str">
        <f>IF($B207="","",VLOOKUP($B207,資料表!$A:$C,3,FALSE))</f>
        <v/>
      </c>
      <c r="E207" s="263"/>
      <c r="F207" s="261" t="str">
        <f>IF($E207="","",VLOOKUP($E207,資料表!$G:$I,2,FALSE))</f>
        <v/>
      </c>
      <c r="G207" s="262" t="str">
        <f>IF($E207="","",VLOOKUP($E207,資料表!$G:$I,3,FALSE))</f>
        <v/>
      </c>
      <c r="H207" s="71"/>
      <c r="I207" s="72"/>
      <c r="J207" s="70"/>
      <c r="K207" s="278">
        <f t="shared" si="6"/>
        <v>0</v>
      </c>
      <c r="L207" s="278">
        <f t="shared" si="7"/>
        <v>0</v>
      </c>
      <c r="M207" s="75"/>
      <c r="N207" s="76"/>
      <c r="O207" s="76"/>
      <c r="P207" s="77"/>
      <c r="Q207" s="18" t="str">
        <f>IF(B207="","",VLOOKUP(B207,資料表!$A$3:$D$198,4,0))</f>
        <v/>
      </c>
    </row>
    <row r="208" spans="1:17" ht="20.100000000000001" customHeight="1">
      <c r="A208" s="290" t="str">
        <f>IF(B208="","",VLOOKUP(B208,資料表!$A$3:$E$298,5,0))</f>
        <v/>
      </c>
      <c r="B208" s="67"/>
      <c r="C208" s="259" t="str">
        <f>IF($B208="","",VLOOKUP($B208,資料表!$A:$C,2,FALSE))</f>
        <v/>
      </c>
      <c r="D208" s="259" t="str">
        <f>IF($B208="","",VLOOKUP($B208,資料表!$A:$C,3,FALSE))</f>
        <v/>
      </c>
      <c r="E208" s="263"/>
      <c r="F208" s="261" t="str">
        <f>IF($E208="","",VLOOKUP($E208,資料表!$G:$I,2,FALSE))</f>
        <v/>
      </c>
      <c r="G208" s="262" t="str">
        <f>IF($E208="","",VLOOKUP($E208,資料表!$G:$I,3,FALSE))</f>
        <v/>
      </c>
      <c r="H208" s="71"/>
      <c r="I208" s="72"/>
      <c r="J208" s="70"/>
      <c r="K208" s="278">
        <f t="shared" si="6"/>
        <v>0</v>
      </c>
      <c r="L208" s="278">
        <f t="shared" si="7"/>
        <v>0</v>
      </c>
      <c r="M208" s="75"/>
      <c r="N208" s="76"/>
      <c r="O208" s="76"/>
      <c r="P208" s="77"/>
      <c r="Q208" s="18" t="str">
        <f>IF(B208="","",VLOOKUP(B208,資料表!$A$3:$D$198,4,0))</f>
        <v/>
      </c>
    </row>
    <row r="209" spans="1:17" ht="20.100000000000001" customHeight="1">
      <c r="A209" s="290" t="str">
        <f>IF(B209="","",VLOOKUP(B209,資料表!$A$3:$E$298,5,0))</f>
        <v/>
      </c>
      <c r="B209" s="67"/>
      <c r="C209" s="259" t="str">
        <f>IF($B209="","",VLOOKUP($B209,資料表!$A:$C,2,FALSE))</f>
        <v/>
      </c>
      <c r="D209" s="259" t="str">
        <f>IF($B209="","",VLOOKUP($B209,資料表!$A:$C,3,FALSE))</f>
        <v/>
      </c>
      <c r="E209" s="263"/>
      <c r="F209" s="261" t="str">
        <f>IF($E209="","",VLOOKUP($E209,資料表!$G:$I,2,FALSE))</f>
        <v/>
      </c>
      <c r="G209" s="262" t="str">
        <f>IF($E209="","",VLOOKUP($E209,資料表!$G:$I,3,FALSE))</f>
        <v/>
      </c>
      <c r="H209" s="71"/>
      <c r="I209" s="72"/>
      <c r="J209" s="70"/>
      <c r="K209" s="278">
        <f t="shared" si="6"/>
        <v>0</v>
      </c>
      <c r="L209" s="278">
        <f t="shared" si="7"/>
        <v>0</v>
      </c>
      <c r="M209" s="75"/>
      <c r="N209" s="76"/>
      <c r="O209" s="76"/>
      <c r="P209" s="77"/>
      <c r="Q209" s="18" t="str">
        <f>IF(B209="","",VLOOKUP(B209,資料表!$A$3:$D$198,4,0))</f>
        <v/>
      </c>
    </row>
    <row r="210" spans="1:17" ht="20.100000000000001" customHeight="1">
      <c r="A210" s="290" t="str">
        <f>IF(B210="","",VLOOKUP(B210,資料表!$A$3:$E$298,5,0))</f>
        <v/>
      </c>
      <c r="B210" s="67"/>
      <c r="C210" s="259" t="str">
        <f>IF($B210="","",VLOOKUP($B210,資料表!$A:$C,2,FALSE))</f>
        <v/>
      </c>
      <c r="D210" s="259" t="str">
        <f>IF($B210="","",VLOOKUP($B210,資料表!$A:$C,3,FALSE))</f>
        <v/>
      </c>
      <c r="E210" s="263"/>
      <c r="F210" s="261" t="str">
        <f>IF($E210="","",VLOOKUP($E210,資料表!$G:$I,2,FALSE))</f>
        <v/>
      </c>
      <c r="G210" s="262" t="str">
        <f>IF($E210="","",VLOOKUP($E210,資料表!$G:$I,3,FALSE))</f>
        <v/>
      </c>
      <c r="H210" s="71"/>
      <c r="I210" s="72"/>
      <c r="J210" s="70"/>
      <c r="K210" s="278">
        <f t="shared" si="6"/>
        <v>0</v>
      </c>
      <c r="L210" s="278">
        <f t="shared" si="7"/>
        <v>0</v>
      </c>
      <c r="M210" s="75"/>
      <c r="N210" s="76"/>
      <c r="O210" s="76"/>
      <c r="P210" s="77"/>
      <c r="Q210" s="18" t="str">
        <f>IF(B210="","",VLOOKUP(B210,資料表!$A$3:$D$198,4,0))</f>
        <v/>
      </c>
    </row>
    <row r="211" spans="1:17" ht="20.100000000000001" customHeight="1">
      <c r="A211" s="290" t="str">
        <f>IF(B211="","",VLOOKUP(B211,資料表!$A$3:$E$298,5,0))</f>
        <v/>
      </c>
      <c r="B211" s="67"/>
      <c r="C211" s="259" t="str">
        <f>IF($B211="","",VLOOKUP($B211,資料表!$A:$C,2,FALSE))</f>
        <v/>
      </c>
      <c r="D211" s="259" t="str">
        <f>IF($B211="","",VLOOKUP($B211,資料表!$A:$C,3,FALSE))</f>
        <v/>
      </c>
      <c r="E211" s="263"/>
      <c r="F211" s="261" t="str">
        <f>IF($E211="","",VLOOKUP($E211,資料表!$G:$I,2,FALSE))</f>
        <v/>
      </c>
      <c r="G211" s="262" t="str">
        <f>IF($E211="","",VLOOKUP($E211,資料表!$G:$I,3,FALSE))</f>
        <v/>
      </c>
      <c r="H211" s="71"/>
      <c r="I211" s="72"/>
      <c r="J211" s="70"/>
      <c r="K211" s="278">
        <f t="shared" si="6"/>
        <v>0</v>
      </c>
      <c r="L211" s="278">
        <f t="shared" si="7"/>
        <v>0</v>
      </c>
      <c r="M211" s="75"/>
      <c r="N211" s="76"/>
      <c r="O211" s="76"/>
      <c r="P211" s="77"/>
      <c r="Q211" s="18" t="str">
        <f>IF(B211="","",VLOOKUP(B211,資料表!$A$3:$D$198,4,0))</f>
        <v/>
      </c>
    </row>
    <row r="212" spans="1:17" ht="20.100000000000001" customHeight="1">
      <c r="A212" s="290" t="str">
        <f>IF(B212="","",VLOOKUP(B212,資料表!$A$3:$E$298,5,0))</f>
        <v/>
      </c>
      <c r="B212" s="67"/>
      <c r="C212" s="259" t="str">
        <f>IF($B212="","",VLOOKUP($B212,資料表!$A:$C,2,FALSE))</f>
        <v/>
      </c>
      <c r="D212" s="259" t="str">
        <f>IF($B212="","",VLOOKUP($B212,資料表!$A:$C,3,FALSE))</f>
        <v/>
      </c>
      <c r="E212" s="263"/>
      <c r="F212" s="261" t="str">
        <f>IF($E212="","",VLOOKUP($E212,資料表!$G:$I,2,FALSE))</f>
        <v/>
      </c>
      <c r="G212" s="262" t="str">
        <f>IF($E212="","",VLOOKUP($E212,資料表!$G:$I,3,FALSE))</f>
        <v/>
      </c>
      <c r="H212" s="71"/>
      <c r="I212" s="72"/>
      <c r="J212" s="70"/>
      <c r="K212" s="278">
        <f t="shared" si="6"/>
        <v>0</v>
      </c>
      <c r="L212" s="278">
        <f t="shared" si="7"/>
        <v>0</v>
      </c>
      <c r="M212" s="75"/>
      <c r="N212" s="76"/>
      <c r="O212" s="76"/>
      <c r="P212" s="77"/>
      <c r="Q212" s="18" t="str">
        <f>IF(B212="","",VLOOKUP(B212,資料表!$A$3:$D$198,4,0))</f>
        <v/>
      </c>
    </row>
    <row r="213" spans="1:17" ht="20.100000000000001" customHeight="1">
      <c r="A213" s="290" t="str">
        <f>IF(B213="","",VLOOKUP(B213,資料表!$A$3:$E$298,5,0))</f>
        <v/>
      </c>
      <c r="B213" s="67"/>
      <c r="C213" s="259" t="str">
        <f>IF($B213="","",VLOOKUP($B213,資料表!$A:$C,2,FALSE))</f>
        <v/>
      </c>
      <c r="D213" s="259" t="str">
        <f>IF($B213="","",VLOOKUP($B213,資料表!$A:$C,3,FALSE))</f>
        <v/>
      </c>
      <c r="E213" s="263"/>
      <c r="F213" s="261" t="str">
        <f>IF($E213="","",VLOOKUP($E213,資料表!$G:$I,2,FALSE))</f>
        <v/>
      </c>
      <c r="G213" s="262" t="str">
        <f>IF($E213="","",VLOOKUP($E213,資料表!$G:$I,3,FALSE))</f>
        <v/>
      </c>
      <c r="H213" s="71"/>
      <c r="I213" s="72"/>
      <c r="J213" s="70"/>
      <c r="K213" s="278">
        <f t="shared" si="6"/>
        <v>0</v>
      </c>
      <c r="L213" s="278">
        <f t="shared" si="7"/>
        <v>0</v>
      </c>
      <c r="M213" s="75"/>
      <c r="N213" s="76"/>
      <c r="O213" s="76"/>
      <c r="P213" s="77"/>
      <c r="Q213" s="18" t="str">
        <f>IF(B213="","",VLOOKUP(B213,資料表!$A$3:$D$198,4,0))</f>
        <v/>
      </c>
    </row>
    <row r="214" spans="1:17" ht="20.100000000000001" customHeight="1">
      <c r="A214" s="290" t="str">
        <f>IF(B214="","",VLOOKUP(B214,資料表!$A$3:$E$298,5,0))</f>
        <v/>
      </c>
      <c r="B214" s="67"/>
      <c r="C214" s="259" t="str">
        <f>IF($B214="","",VLOOKUP($B214,資料表!$A:$C,2,FALSE))</f>
        <v/>
      </c>
      <c r="D214" s="259" t="str">
        <f>IF($B214="","",VLOOKUP($B214,資料表!$A:$C,3,FALSE))</f>
        <v/>
      </c>
      <c r="E214" s="263"/>
      <c r="F214" s="261" t="str">
        <f>IF($E214="","",VLOOKUP($E214,資料表!$G:$I,2,FALSE))</f>
        <v/>
      </c>
      <c r="G214" s="262" t="str">
        <f>IF($E214="","",VLOOKUP($E214,資料表!$G:$I,3,FALSE))</f>
        <v/>
      </c>
      <c r="H214" s="71"/>
      <c r="I214" s="72"/>
      <c r="J214" s="70"/>
      <c r="K214" s="278">
        <f t="shared" si="6"/>
        <v>0</v>
      </c>
      <c r="L214" s="278">
        <f t="shared" si="7"/>
        <v>0</v>
      </c>
      <c r="M214" s="75"/>
      <c r="N214" s="76"/>
      <c r="O214" s="76"/>
      <c r="P214" s="77"/>
      <c r="Q214" s="18" t="str">
        <f>IF(B214="","",VLOOKUP(B214,資料表!$A$3:$D$198,4,0))</f>
        <v/>
      </c>
    </row>
    <row r="215" spans="1:17" ht="20.100000000000001" customHeight="1">
      <c r="A215" s="290" t="str">
        <f>IF(B215="","",VLOOKUP(B215,資料表!$A$3:$E$298,5,0))</f>
        <v/>
      </c>
      <c r="B215" s="67"/>
      <c r="C215" s="259" t="str">
        <f>IF($B215="","",VLOOKUP($B215,資料表!$A:$C,2,FALSE))</f>
        <v/>
      </c>
      <c r="D215" s="259" t="str">
        <f>IF($B215="","",VLOOKUP($B215,資料表!$A:$C,3,FALSE))</f>
        <v/>
      </c>
      <c r="E215" s="263"/>
      <c r="F215" s="261" t="str">
        <f>IF($E215="","",VLOOKUP($E215,資料表!$G:$I,2,FALSE))</f>
        <v/>
      </c>
      <c r="G215" s="262" t="str">
        <f>IF($E215="","",VLOOKUP($E215,資料表!$G:$I,3,FALSE))</f>
        <v/>
      </c>
      <c r="H215" s="71"/>
      <c r="I215" s="72"/>
      <c r="J215" s="70"/>
      <c r="K215" s="278">
        <f t="shared" si="6"/>
        <v>0</v>
      </c>
      <c r="L215" s="278">
        <f t="shared" si="7"/>
        <v>0</v>
      </c>
      <c r="M215" s="75"/>
      <c r="N215" s="76"/>
      <c r="O215" s="76"/>
      <c r="P215" s="77"/>
      <c r="Q215" s="18" t="str">
        <f>IF(B215="","",VLOOKUP(B215,資料表!$A$3:$D$198,4,0))</f>
        <v/>
      </c>
    </row>
    <row r="216" spans="1:17" ht="20.100000000000001" customHeight="1">
      <c r="A216" s="290" t="str">
        <f>IF(B216="","",VLOOKUP(B216,資料表!$A$3:$E$298,5,0))</f>
        <v/>
      </c>
      <c r="B216" s="67"/>
      <c r="C216" s="259" t="str">
        <f>IF($B216="","",VLOOKUP($B216,資料表!$A:$C,2,FALSE))</f>
        <v/>
      </c>
      <c r="D216" s="259" t="str">
        <f>IF($B216="","",VLOOKUP($B216,資料表!$A:$C,3,FALSE))</f>
        <v/>
      </c>
      <c r="E216" s="263"/>
      <c r="F216" s="261" t="str">
        <f>IF($E216="","",VLOOKUP($E216,資料表!$G:$I,2,FALSE))</f>
        <v/>
      </c>
      <c r="G216" s="262" t="str">
        <f>IF($E216="","",VLOOKUP($E216,資料表!$G:$I,3,FALSE))</f>
        <v/>
      </c>
      <c r="H216" s="71"/>
      <c r="I216" s="72"/>
      <c r="J216" s="70"/>
      <c r="K216" s="278">
        <f t="shared" si="6"/>
        <v>0</v>
      </c>
      <c r="L216" s="278">
        <f t="shared" si="7"/>
        <v>0</v>
      </c>
      <c r="M216" s="75"/>
      <c r="N216" s="76"/>
      <c r="O216" s="76"/>
      <c r="P216" s="77"/>
      <c r="Q216" s="18" t="str">
        <f>IF(B216="","",VLOOKUP(B216,資料表!$A$3:$D$198,4,0))</f>
        <v/>
      </c>
    </row>
    <row r="217" spans="1:17" ht="20.100000000000001" customHeight="1">
      <c r="A217" s="290" t="str">
        <f>IF(B217="","",VLOOKUP(B217,資料表!$A$3:$E$298,5,0))</f>
        <v/>
      </c>
      <c r="B217" s="67"/>
      <c r="C217" s="259" t="str">
        <f>IF($B217="","",VLOOKUP($B217,資料表!$A:$C,2,FALSE))</f>
        <v/>
      </c>
      <c r="D217" s="259" t="str">
        <f>IF($B217="","",VLOOKUP($B217,資料表!$A:$C,3,FALSE))</f>
        <v/>
      </c>
      <c r="E217" s="263"/>
      <c r="F217" s="261" t="str">
        <f>IF($E217="","",VLOOKUP($E217,資料表!$G:$I,2,FALSE))</f>
        <v/>
      </c>
      <c r="G217" s="262" t="str">
        <f>IF($E217="","",VLOOKUP($E217,資料表!$G:$I,3,FALSE))</f>
        <v/>
      </c>
      <c r="H217" s="71"/>
      <c r="I217" s="72"/>
      <c r="J217" s="70"/>
      <c r="K217" s="278">
        <f t="shared" si="6"/>
        <v>0</v>
      </c>
      <c r="L217" s="278">
        <f t="shared" si="7"/>
        <v>0</v>
      </c>
      <c r="M217" s="75"/>
      <c r="N217" s="76"/>
      <c r="O217" s="76"/>
      <c r="P217" s="77"/>
      <c r="Q217" s="18" t="str">
        <f>IF(B217="","",VLOOKUP(B217,資料表!$A$3:$D$198,4,0))</f>
        <v/>
      </c>
    </row>
    <row r="218" spans="1:17" ht="20.100000000000001" customHeight="1">
      <c r="A218" s="290" t="str">
        <f>IF(B218="","",VLOOKUP(B218,資料表!$A$3:$E$298,5,0))</f>
        <v/>
      </c>
      <c r="B218" s="67"/>
      <c r="C218" s="259" t="str">
        <f>IF($B218="","",VLOOKUP($B218,資料表!$A:$C,2,FALSE))</f>
        <v/>
      </c>
      <c r="D218" s="259" t="str">
        <f>IF($B218="","",VLOOKUP($B218,資料表!$A:$C,3,FALSE))</f>
        <v/>
      </c>
      <c r="E218" s="263"/>
      <c r="F218" s="261" t="str">
        <f>IF($E218="","",VLOOKUP($E218,資料表!$G:$I,2,FALSE))</f>
        <v/>
      </c>
      <c r="G218" s="262" t="str">
        <f>IF($E218="","",VLOOKUP($E218,資料表!$G:$I,3,FALSE))</f>
        <v/>
      </c>
      <c r="H218" s="71"/>
      <c r="I218" s="72"/>
      <c r="J218" s="70"/>
      <c r="K218" s="278">
        <f t="shared" si="6"/>
        <v>0</v>
      </c>
      <c r="L218" s="278">
        <f t="shared" si="7"/>
        <v>0</v>
      </c>
      <c r="M218" s="75"/>
      <c r="N218" s="76"/>
      <c r="O218" s="76"/>
      <c r="P218" s="77"/>
      <c r="Q218" s="18" t="str">
        <f>IF(B218="","",VLOOKUP(B218,資料表!$A$3:$D$198,4,0))</f>
        <v/>
      </c>
    </row>
    <row r="219" spans="1:17" ht="20.100000000000001" customHeight="1">
      <c r="A219" s="290" t="str">
        <f>IF(B219="","",VLOOKUP(B219,資料表!$A$3:$E$298,5,0))</f>
        <v/>
      </c>
      <c r="B219" s="67"/>
      <c r="C219" s="259" t="str">
        <f>IF($B219="","",VLOOKUP($B219,資料表!$A:$C,2,FALSE))</f>
        <v/>
      </c>
      <c r="D219" s="259" t="str">
        <f>IF($B219="","",VLOOKUP($B219,資料表!$A:$C,3,FALSE))</f>
        <v/>
      </c>
      <c r="E219" s="263"/>
      <c r="F219" s="261" t="str">
        <f>IF($E219="","",VLOOKUP($E219,資料表!$G:$I,2,FALSE))</f>
        <v/>
      </c>
      <c r="G219" s="262" t="str">
        <f>IF($E219="","",VLOOKUP($E219,資料表!$G:$I,3,FALSE))</f>
        <v/>
      </c>
      <c r="H219" s="71"/>
      <c r="I219" s="72"/>
      <c r="J219" s="70"/>
      <c r="K219" s="278">
        <f t="shared" si="6"/>
        <v>0</v>
      </c>
      <c r="L219" s="278">
        <f t="shared" si="7"/>
        <v>0</v>
      </c>
      <c r="M219" s="75"/>
      <c r="N219" s="76"/>
      <c r="O219" s="76"/>
      <c r="P219" s="77"/>
      <c r="Q219" s="18" t="str">
        <f>IF(B219="","",VLOOKUP(B219,資料表!$A$3:$D$198,4,0))</f>
        <v/>
      </c>
    </row>
    <row r="220" spans="1:17" ht="20.100000000000001" customHeight="1">
      <c r="A220" s="290" t="str">
        <f>IF(B220="","",VLOOKUP(B220,資料表!$A$3:$E$298,5,0))</f>
        <v/>
      </c>
      <c r="B220" s="67"/>
      <c r="C220" s="259" t="str">
        <f>IF($B220="","",VLOOKUP($B220,資料表!$A:$C,2,FALSE))</f>
        <v/>
      </c>
      <c r="D220" s="259" t="str">
        <f>IF($B220="","",VLOOKUP($B220,資料表!$A:$C,3,FALSE))</f>
        <v/>
      </c>
      <c r="E220" s="263"/>
      <c r="F220" s="261" t="str">
        <f>IF($E220="","",VLOOKUP($E220,資料表!$G:$I,2,FALSE))</f>
        <v/>
      </c>
      <c r="G220" s="262" t="str">
        <f>IF($E220="","",VLOOKUP($E220,資料表!$G:$I,3,FALSE))</f>
        <v/>
      </c>
      <c r="H220" s="71"/>
      <c r="I220" s="72"/>
      <c r="J220" s="70"/>
      <c r="K220" s="278">
        <f t="shared" si="6"/>
        <v>0</v>
      </c>
      <c r="L220" s="278">
        <f t="shared" si="7"/>
        <v>0</v>
      </c>
      <c r="M220" s="75"/>
      <c r="N220" s="76"/>
      <c r="O220" s="76"/>
      <c r="P220" s="77"/>
      <c r="Q220" s="18" t="str">
        <f>IF(B220="","",VLOOKUP(B220,資料表!$A$3:$D$198,4,0))</f>
        <v/>
      </c>
    </row>
    <row r="221" spans="1:17" ht="20.100000000000001" customHeight="1">
      <c r="A221" s="290" t="str">
        <f>IF(B221="","",VLOOKUP(B221,資料表!$A$3:$E$298,5,0))</f>
        <v/>
      </c>
      <c r="B221" s="67"/>
      <c r="C221" s="259" t="str">
        <f>IF($B221="","",VLOOKUP($B221,資料表!$A:$C,2,FALSE))</f>
        <v/>
      </c>
      <c r="D221" s="259" t="str">
        <f>IF($B221="","",VLOOKUP($B221,資料表!$A:$C,3,FALSE))</f>
        <v/>
      </c>
      <c r="E221" s="263"/>
      <c r="F221" s="261" t="str">
        <f>IF($E221="","",VLOOKUP($E221,資料表!$G:$I,2,FALSE))</f>
        <v/>
      </c>
      <c r="G221" s="262" t="str">
        <f>IF($E221="","",VLOOKUP($E221,資料表!$G:$I,3,FALSE))</f>
        <v/>
      </c>
      <c r="H221" s="71"/>
      <c r="I221" s="72"/>
      <c r="J221" s="70"/>
      <c r="K221" s="278">
        <f t="shared" si="6"/>
        <v>0</v>
      </c>
      <c r="L221" s="278">
        <f t="shared" si="7"/>
        <v>0</v>
      </c>
      <c r="M221" s="75"/>
      <c r="N221" s="76"/>
      <c r="O221" s="76"/>
      <c r="P221" s="77"/>
      <c r="Q221" s="18" t="str">
        <f>IF(B221="","",VLOOKUP(B221,資料表!$A$3:$D$198,4,0))</f>
        <v/>
      </c>
    </row>
    <row r="222" spans="1:17" ht="20.100000000000001" customHeight="1">
      <c r="A222" s="290" t="str">
        <f>IF(B222="","",VLOOKUP(B222,資料表!$A$3:$E$298,5,0))</f>
        <v/>
      </c>
      <c r="B222" s="67"/>
      <c r="C222" s="259" t="str">
        <f>IF($B222="","",VLOOKUP($B222,資料表!$A:$C,2,FALSE))</f>
        <v/>
      </c>
      <c r="D222" s="259" t="str">
        <f>IF($B222="","",VLOOKUP($B222,資料表!$A:$C,3,FALSE))</f>
        <v/>
      </c>
      <c r="E222" s="263"/>
      <c r="F222" s="261" t="str">
        <f>IF($E222="","",VLOOKUP($E222,資料表!$G:$I,2,FALSE))</f>
        <v/>
      </c>
      <c r="G222" s="262" t="str">
        <f>IF($E222="","",VLOOKUP($E222,資料表!$G:$I,3,FALSE))</f>
        <v/>
      </c>
      <c r="H222" s="71"/>
      <c r="I222" s="72"/>
      <c r="J222" s="70"/>
      <c r="K222" s="278">
        <f t="shared" si="6"/>
        <v>0</v>
      </c>
      <c r="L222" s="278">
        <f t="shared" si="7"/>
        <v>0</v>
      </c>
      <c r="M222" s="75"/>
      <c r="N222" s="76"/>
      <c r="O222" s="76"/>
      <c r="P222" s="77"/>
      <c r="Q222" s="18" t="str">
        <f>IF(B222="","",VLOOKUP(B222,資料表!$A$3:$D$198,4,0))</f>
        <v/>
      </c>
    </row>
    <row r="223" spans="1:17" ht="20.100000000000001" customHeight="1">
      <c r="A223" s="290" t="str">
        <f>IF(B223="","",VLOOKUP(B223,資料表!$A$3:$E$298,5,0))</f>
        <v/>
      </c>
      <c r="B223" s="67"/>
      <c r="C223" s="259" t="str">
        <f>IF($B223="","",VLOOKUP($B223,資料表!$A:$C,2,FALSE))</f>
        <v/>
      </c>
      <c r="D223" s="259" t="str">
        <f>IF($B223="","",VLOOKUP($B223,資料表!$A:$C,3,FALSE))</f>
        <v/>
      </c>
      <c r="E223" s="263"/>
      <c r="F223" s="261" t="str">
        <f>IF($E223="","",VLOOKUP($E223,資料表!$G:$I,2,FALSE))</f>
        <v/>
      </c>
      <c r="G223" s="262" t="str">
        <f>IF($E223="","",VLOOKUP($E223,資料表!$G:$I,3,FALSE))</f>
        <v/>
      </c>
      <c r="H223" s="71"/>
      <c r="I223" s="72"/>
      <c r="J223" s="70"/>
      <c r="K223" s="278">
        <f t="shared" si="6"/>
        <v>0</v>
      </c>
      <c r="L223" s="278">
        <f t="shared" si="7"/>
        <v>0</v>
      </c>
      <c r="M223" s="75"/>
      <c r="N223" s="76"/>
      <c r="O223" s="76"/>
      <c r="P223" s="77"/>
      <c r="Q223" s="18" t="str">
        <f>IF(B223="","",VLOOKUP(B223,資料表!$A$3:$D$198,4,0))</f>
        <v/>
      </c>
    </row>
    <row r="224" spans="1:17" ht="20.100000000000001" customHeight="1">
      <c r="A224" s="290" t="str">
        <f>IF(B224="","",VLOOKUP(B224,資料表!$A$3:$E$298,5,0))</f>
        <v/>
      </c>
      <c r="B224" s="67"/>
      <c r="C224" s="259" t="str">
        <f>IF($B224="","",VLOOKUP($B224,資料表!$A:$C,2,FALSE))</f>
        <v/>
      </c>
      <c r="D224" s="259" t="str">
        <f>IF($B224="","",VLOOKUP($B224,資料表!$A:$C,3,FALSE))</f>
        <v/>
      </c>
      <c r="E224" s="263"/>
      <c r="F224" s="261" t="str">
        <f>IF($E224="","",VLOOKUP($E224,資料表!$G:$I,2,FALSE))</f>
        <v/>
      </c>
      <c r="G224" s="262" t="str">
        <f>IF($E224="","",VLOOKUP($E224,資料表!$G:$I,3,FALSE))</f>
        <v/>
      </c>
      <c r="H224" s="71"/>
      <c r="I224" s="72"/>
      <c r="J224" s="70"/>
      <c r="K224" s="278">
        <f t="shared" si="6"/>
        <v>0</v>
      </c>
      <c r="L224" s="278">
        <f t="shared" si="7"/>
        <v>0</v>
      </c>
      <c r="M224" s="75"/>
      <c r="N224" s="76"/>
      <c r="O224" s="76"/>
      <c r="P224" s="77"/>
      <c r="Q224" s="18" t="str">
        <f>IF(B224="","",VLOOKUP(B224,資料表!$A$3:$D$198,4,0))</f>
        <v/>
      </c>
    </row>
    <row r="225" spans="1:17" ht="20.100000000000001" customHeight="1">
      <c r="A225" s="290" t="str">
        <f>IF(B225="","",VLOOKUP(B225,資料表!$A$3:$E$298,5,0))</f>
        <v/>
      </c>
      <c r="B225" s="67"/>
      <c r="C225" s="259" t="str">
        <f>IF($B225="","",VLOOKUP($B225,資料表!$A:$C,2,FALSE))</f>
        <v/>
      </c>
      <c r="D225" s="259" t="str">
        <f>IF($B225="","",VLOOKUP($B225,資料表!$A:$C,3,FALSE))</f>
        <v/>
      </c>
      <c r="E225" s="263"/>
      <c r="F225" s="261" t="str">
        <f>IF($E225="","",VLOOKUP($E225,資料表!$G:$I,2,FALSE))</f>
        <v/>
      </c>
      <c r="G225" s="262" t="str">
        <f>IF($E225="","",VLOOKUP($E225,資料表!$G:$I,3,FALSE))</f>
        <v/>
      </c>
      <c r="H225" s="71"/>
      <c r="I225" s="72"/>
      <c r="J225" s="70"/>
      <c r="K225" s="278">
        <f t="shared" si="6"/>
        <v>0</v>
      </c>
      <c r="L225" s="278">
        <f t="shared" si="7"/>
        <v>0</v>
      </c>
      <c r="M225" s="75"/>
      <c r="N225" s="76"/>
      <c r="O225" s="76"/>
      <c r="P225" s="77"/>
      <c r="Q225" s="18" t="str">
        <f>IF(B225="","",VLOOKUP(B225,資料表!$A$3:$D$198,4,0))</f>
        <v/>
      </c>
    </row>
    <row r="226" spans="1:17" ht="20.100000000000001" customHeight="1">
      <c r="A226" s="290" t="str">
        <f>IF(B226="","",VLOOKUP(B226,資料表!$A$3:$E$298,5,0))</f>
        <v/>
      </c>
      <c r="B226" s="67"/>
      <c r="C226" s="259" t="str">
        <f>IF($B226="","",VLOOKUP($B226,資料表!$A:$C,2,FALSE))</f>
        <v/>
      </c>
      <c r="D226" s="259" t="str">
        <f>IF($B226="","",VLOOKUP($B226,資料表!$A:$C,3,FALSE))</f>
        <v/>
      </c>
      <c r="E226" s="263"/>
      <c r="F226" s="261" t="str">
        <f>IF($E226="","",VLOOKUP($E226,資料表!$G:$I,2,FALSE))</f>
        <v/>
      </c>
      <c r="G226" s="262" t="str">
        <f>IF($E226="","",VLOOKUP($E226,資料表!$G:$I,3,FALSE))</f>
        <v/>
      </c>
      <c r="H226" s="71"/>
      <c r="I226" s="72"/>
      <c r="J226" s="70"/>
      <c r="K226" s="278">
        <f t="shared" si="6"/>
        <v>0</v>
      </c>
      <c r="L226" s="278">
        <f t="shared" si="7"/>
        <v>0</v>
      </c>
      <c r="M226" s="75"/>
      <c r="N226" s="76"/>
      <c r="O226" s="76"/>
      <c r="P226" s="77"/>
      <c r="Q226" s="18" t="str">
        <f>IF(B226="","",VLOOKUP(B226,資料表!$A$3:$D$198,4,0))</f>
        <v/>
      </c>
    </row>
    <row r="227" spans="1:17" ht="20.100000000000001" customHeight="1">
      <c r="A227" s="290" t="str">
        <f>IF(B227="","",VLOOKUP(B227,資料表!$A$3:$E$298,5,0))</f>
        <v/>
      </c>
      <c r="B227" s="67"/>
      <c r="C227" s="259" t="str">
        <f>IF($B227="","",VLOOKUP($B227,資料表!$A:$C,2,FALSE))</f>
        <v/>
      </c>
      <c r="D227" s="259" t="str">
        <f>IF($B227="","",VLOOKUP($B227,資料表!$A:$C,3,FALSE))</f>
        <v/>
      </c>
      <c r="E227" s="263"/>
      <c r="F227" s="261" t="str">
        <f>IF($E227="","",VLOOKUP($E227,資料表!$G:$I,2,FALSE))</f>
        <v/>
      </c>
      <c r="G227" s="262" t="str">
        <f>IF($E227="","",VLOOKUP($E227,資料表!$G:$I,3,FALSE))</f>
        <v/>
      </c>
      <c r="H227" s="71"/>
      <c r="I227" s="72"/>
      <c r="J227" s="70"/>
      <c r="K227" s="278">
        <f t="shared" si="6"/>
        <v>0</v>
      </c>
      <c r="L227" s="278">
        <f t="shared" si="7"/>
        <v>0</v>
      </c>
      <c r="M227" s="75"/>
      <c r="N227" s="76"/>
      <c r="O227" s="76"/>
      <c r="P227" s="77"/>
      <c r="Q227" s="18" t="str">
        <f>IF(B227="","",VLOOKUP(B227,資料表!$A$3:$D$198,4,0))</f>
        <v/>
      </c>
    </row>
    <row r="228" spans="1:17" ht="20.100000000000001" customHeight="1">
      <c r="A228" s="290" t="str">
        <f>IF(B228="","",VLOOKUP(B228,資料表!$A$3:$E$298,5,0))</f>
        <v/>
      </c>
      <c r="B228" s="67"/>
      <c r="C228" s="259" t="str">
        <f>IF($B228="","",VLOOKUP($B228,資料表!$A:$C,2,FALSE))</f>
        <v/>
      </c>
      <c r="D228" s="259" t="str">
        <f>IF($B228="","",VLOOKUP($B228,資料表!$A:$C,3,FALSE))</f>
        <v/>
      </c>
      <c r="E228" s="263"/>
      <c r="F228" s="261" t="str">
        <f>IF($E228="","",VLOOKUP($E228,資料表!$G:$I,2,FALSE))</f>
        <v/>
      </c>
      <c r="G228" s="262" t="str">
        <f>IF($E228="","",VLOOKUP($E228,資料表!$G:$I,3,FALSE))</f>
        <v/>
      </c>
      <c r="H228" s="71"/>
      <c r="I228" s="72"/>
      <c r="J228" s="70"/>
      <c r="K228" s="278">
        <f t="shared" si="6"/>
        <v>0</v>
      </c>
      <c r="L228" s="278">
        <f t="shared" si="7"/>
        <v>0</v>
      </c>
      <c r="M228" s="75"/>
      <c r="N228" s="76"/>
      <c r="O228" s="76"/>
      <c r="P228" s="77"/>
      <c r="Q228" s="18" t="str">
        <f>IF(B228="","",VLOOKUP(B228,資料表!$A$3:$D$198,4,0))</f>
        <v/>
      </c>
    </row>
    <row r="229" spans="1:17" ht="20.100000000000001" customHeight="1">
      <c r="A229" s="290" t="str">
        <f>IF(B229="","",VLOOKUP(B229,資料表!$A$3:$E$298,5,0))</f>
        <v/>
      </c>
      <c r="B229" s="67"/>
      <c r="C229" s="259" t="str">
        <f>IF($B229="","",VLOOKUP($B229,資料表!$A:$C,2,FALSE))</f>
        <v/>
      </c>
      <c r="D229" s="259" t="str">
        <f>IF($B229="","",VLOOKUP($B229,資料表!$A:$C,3,FALSE))</f>
        <v/>
      </c>
      <c r="E229" s="263"/>
      <c r="F229" s="261" t="str">
        <f>IF($E229="","",VLOOKUP($E229,資料表!$G:$I,2,FALSE))</f>
        <v/>
      </c>
      <c r="G229" s="262" t="str">
        <f>IF($E229="","",VLOOKUP($E229,資料表!$G:$I,3,FALSE))</f>
        <v/>
      </c>
      <c r="H229" s="71"/>
      <c r="I229" s="72"/>
      <c r="J229" s="70"/>
      <c r="K229" s="278">
        <f t="shared" si="6"/>
        <v>0</v>
      </c>
      <c r="L229" s="278">
        <f t="shared" si="7"/>
        <v>0</v>
      </c>
      <c r="M229" s="75"/>
      <c r="N229" s="76"/>
      <c r="O229" s="76"/>
      <c r="P229" s="77"/>
      <c r="Q229" s="18" t="str">
        <f>IF(B229="","",VLOOKUP(B229,資料表!$A$3:$D$198,4,0))</f>
        <v/>
      </c>
    </row>
    <row r="230" spans="1:17" ht="20.100000000000001" customHeight="1">
      <c r="A230" s="290" t="str">
        <f>IF(B230="","",VLOOKUP(B230,資料表!$A$3:$E$298,5,0))</f>
        <v/>
      </c>
      <c r="B230" s="67"/>
      <c r="C230" s="259" t="str">
        <f>IF($B230="","",VLOOKUP($B230,資料表!$A:$C,2,FALSE))</f>
        <v/>
      </c>
      <c r="D230" s="259" t="str">
        <f>IF($B230="","",VLOOKUP($B230,資料表!$A:$C,3,FALSE))</f>
        <v/>
      </c>
      <c r="E230" s="263"/>
      <c r="F230" s="261" t="str">
        <f>IF($E230="","",VLOOKUP($E230,資料表!$G:$I,2,FALSE))</f>
        <v/>
      </c>
      <c r="G230" s="262" t="str">
        <f>IF($E230="","",VLOOKUP($E230,資料表!$G:$I,3,FALSE))</f>
        <v/>
      </c>
      <c r="H230" s="71"/>
      <c r="I230" s="72"/>
      <c r="J230" s="70"/>
      <c r="K230" s="278">
        <f t="shared" si="6"/>
        <v>0</v>
      </c>
      <c r="L230" s="278">
        <f t="shared" si="7"/>
        <v>0</v>
      </c>
      <c r="M230" s="75"/>
      <c r="N230" s="76"/>
      <c r="O230" s="76"/>
      <c r="P230" s="77"/>
      <c r="Q230" s="18" t="str">
        <f>IF(B230="","",VLOOKUP(B230,資料表!$A$3:$D$198,4,0))</f>
        <v/>
      </c>
    </row>
    <row r="231" spans="1:17" ht="20.100000000000001" customHeight="1">
      <c r="A231" s="290" t="str">
        <f>IF(B231="","",VLOOKUP(B231,資料表!$A$3:$E$298,5,0))</f>
        <v/>
      </c>
      <c r="B231" s="67"/>
      <c r="C231" s="259" t="str">
        <f>IF($B231="","",VLOOKUP($B231,資料表!$A:$C,2,FALSE))</f>
        <v/>
      </c>
      <c r="D231" s="259" t="str">
        <f>IF($B231="","",VLOOKUP($B231,資料表!$A:$C,3,FALSE))</f>
        <v/>
      </c>
      <c r="E231" s="263"/>
      <c r="F231" s="261" t="str">
        <f>IF($E231="","",VLOOKUP($E231,資料表!$G:$I,2,FALSE))</f>
        <v/>
      </c>
      <c r="G231" s="262" t="str">
        <f>IF($E231="","",VLOOKUP($E231,資料表!$G:$I,3,FALSE))</f>
        <v/>
      </c>
      <c r="H231" s="71"/>
      <c r="I231" s="72"/>
      <c r="J231" s="70"/>
      <c r="K231" s="278">
        <f t="shared" si="6"/>
        <v>0</v>
      </c>
      <c r="L231" s="278">
        <f t="shared" si="7"/>
        <v>0</v>
      </c>
      <c r="M231" s="75"/>
      <c r="N231" s="76"/>
      <c r="O231" s="76"/>
      <c r="P231" s="77"/>
      <c r="Q231" s="18" t="str">
        <f>IF(B231="","",VLOOKUP(B231,資料表!$A$3:$D$198,4,0))</f>
        <v/>
      </c>
    </row>
    <row r="232" spans="1:17" ht="20.100000000000001" customHeight="1">
      <c r="A232" s="290" t="str">
        <f>IF(B232="","",VLOOKUP(B232,資料表!$A$3:$E$298,5,0))</f>
        <v/>
      </c>
      <c r="B232" s="67"/>
      <c r="C232" s="259" t="str">
        <f>IF($B232="","",VLOOKUP($B232,資料表!$A:$C,2,FALSE))</f>
        <v/>
      </c>
      <c r="D232" s="259" t="str">
        <f>IF($B232="","",VLOOKUP($B232,資料表!$A:$C,3,FALSE))</f>
        <v/>
      </c>
      <c r="E232" s="263"/>
      <c r="F232" s="261" t="str">
        <f>IF($E232="","",VLOOKUP($E232,資料表!$G:$I,2,FALSE))</f>
        <v/>
      </c>
      <c r="G232" s="262" t="str">
        <f>IF($E232="","",VLOOKUP($E232,資料表!$G:$I,3,FALSE))</f>
        <v/>
      </c>
      <c r="H232" s="71"/>
      <c r="I232" s="72"/>
      <c r="J232" s="70"/>
      <c r="K232" s="278">
        <f t="shared" si="6"/>
        <v>0</v>
      </c>
      <c r="L232" s="278">
        <f t="shared" si="7"/>
        <v>0</v>
      </c>
      <c r="M232" s="75"/>
      <c r="N232" s="76"/>
      <c r="O232" s="76"/>
      <c r="P232" s="77"/>
      <c r="Q232" s="18" t="str">
        <f>IF(B232="","",VLOOKUP(B232,資料表!$A$3:$D$198,4,0))</f>
        <v/>
      </c>
    </row>
    <row r="233" spans="1:17" ht="20.100000000000001" customHeight="1">
      <c r="A233" s="290" t="str">
        <f>IF(B233="","",VLOOKUP(B233,資料表!$A$3:$E$298,5,0))</f>
        <v/>
      </c>
      <c r="B233" s="67"/>
      <c r="C233" s="259" t="str">
        <f>IF($B233="","",VLOOKUP($B233,資料表!$A:$C,2,FALSE))</f>
        <v/>
      </c>
      <c r="D233" s="259" t="str">
        <f>IF($B233="","",VLOOKUP($B233,資料表!$A:$C,3,FALSE))</f>
        <v/>
      </c>
      <c r="E233" s="263"/>
      <c r="F233" s="261" t="str">
        <f>IF($E233="","",VLOOKUP($E233,資料表!$G:$I,2,FALSE))</f>
        <v/>
      </c>
      <c r="G233" s="262" t="str">
        <f>IF($E233="","",VLOOKUP($E233,資料表!$G:$I,3,FALSE))</f>
        <v/>
      </c>
      <c r="H233" s="71"/>
      <c r="I233" s="72"/>
      <c r="J233" s="70"/>
      <c r="K233" s="278">
        <f t="shared" si="6"/>
        <v>0</v>
      </c>
      <c r="L233" s="278">
        <f t="shared" si="7"/>
        <v>0</v>
      </c>
      <c r="M233" s="75"/>
      <c r="N233" s="76"/>
      <c r="O233" s="76"/>
      <c r="P233" s="77"/>
      <c r="Q233" s="18" t="str">
        <f>IF(B233="","",VLOOKUP(B233,資料表!$A$3:$D$198,4,0))</f>
        <v/>
      </c>
    </row>
    <row r="234" spans="1:17" ht="20.100000000000001" customHeight="1">
      <c r="A234" s="290" t="str">
        <f>IF(B234="","",VLOOKUP(B234,資料表!$A$3:$E$298,5,0))</f>
        <v/>
      </c>
      <c r="B234" s="67"/>
      <c r="C234" s="259" t="str">
        <f>IF($B234="","",VLOOKUP($B234,資料表!$A:$C,2,FALSE))</f>
        <v/>
      </c>
      <c r="D234" s="259" t="str">
        <f>IF($B234="","",VLOOKUP($B234,資料表!$A:$C,3,FALSE))</f>
        <v/>
      </c>
      <c r="E234" s="263"/>
      <c r="F234" s="261" t="str">
        <f>IF($E234="","",VLOOKUP($E234,資料表!$G:$I,2,FALSE))</f>
        <v/>
      </c>
      <c r="G234" s="262" t="str">
        <f>IF($E234="","",VLOOKUP($E234,資料表!$G:$I,3,FALSE))</f>
        <v/>
      </c>
      <c r="H234" s="71"/>
      <c r="I234" s="72"/>
      <c r="J234" s="70"/>
      <c r="K234" s="278">
        <f t="shared" si="6"/>
        <v>0</v>
      </c>
      <c r="L234" s="278">
        <f t="shared" si="7"/>
        <v>0</v>
      </c>
      <c r="M234" s="75"/>
      <c r="N234" s="76"/>
      <c r="O234" s="76"/>
      <c r="P234" s="77"/>
      <c r="Q234" s="18" t="str">
        <f>IF(B234="","",VLOOKUP(B234,資料表!$A$3:$D$198,4,0))</f>
        <v/>
      </c>
    </row>
    <row r="235" spans="1:17" ht="20.100000000000001" customHeight="1">
      <c r="A235" s="290" t="str">
        <f>IF(B235="","",VLOOKUP(B235,資料表!$A$3:$E$298,5,0))</f>
        <v/>
      </c>
      <c r="B235" s="67"/>
      <c r="C235" s="259" t="str">
        <f>IF($B235="","",VLOOKUP($B235,資料表!$A:$C,2,FALSE))</f>
        <v/>
      </c>
      <c r="D235" s="259" t="str">
        <f>IF($B235="","",VLOOKUP($B235,資料表!$A:$C,3,FALSE))</f>
        <v/>
      </c>
      <c r="E235" s="263"/>
      <c r="F235" s="261" t="str">
        <f>IF($E235="","",VLOOKUP($E235,資料表!$G:$I,2,FALSE))</f>
        <v/>
      </c>
      <c r="G235" s="262" t="str">
        <f>IF($E235="","",VLOOKUP($E235,資料表!$G:$I,3,FALSE))</f>
        <v/>
      </c>
      <c r="H235" s="71"/>
      <c r="I235" s="72"/>
      <c r="J235" s="70"/>
      <c r="K235" s="278">
        <f t="shared" si="6"/>
        <v>0</v>
      </c>
      <c r="L235" s="278">
        <f t="shared" si="7"/>
        <v>0</v>
      </c>
      <c r="M235" s="75"/>
      <c r="N235" s="76"/>
      <c r="O235" s="76"/>
      <c r="P235" s="77"/>
      <c r="Q235" s="18" t="str">
        <f>IF(B235="","",VLOOKUP(B235,資料表!$A$3:$D$198,4,0))</f>
        <v/>
      </c>
    </row>
    <row r="236" spans="1:17" ht="20.100000000000001" customHeight="1">
      <c r="A236" s="290" t="str">
        <f>IF(B236="","",VLOOKUP(B236,資料表!$A$3:$E$298,5,0))</f>
        <v/>
      </c>
      <c r="B236" s="67"/>
      <c r="C236" s="259" t="str">
        <f>IF($B236="","",VLOOKUP($B236,資料表!$A:$C,2,FALSE))</f>
        <v/>
      </c>
      <c r="D236" s="259" t="str">
        <f>IF($B236="","",VLOOKUP($B236,資料表!$A:$C,3,FALSE))</f>
        <v/>
      </c>
      <c r="E236" s="263"/>
      <c r="F236" s="261" t="str">
        <f>IF($E236="","",VLOOKUP($E236,資料表!$G:$I,2,FALSE))</f>
        <v/>
      </c>
      <c r="G236" s="262" t="str">
        <f>IF($E236="","",VLOOKUP($E236,資料表!$G:$I,3,FALSE))</f>
        <v/>
      </c>
      <c r="H236" s="71"/>
      <c r="I236" s="72"/>
      <c r="J236" s="70"/>
      <c r="K236" s="278">
        <f t="shared" si="6"/>
        <v>0</v>
      </c>
      <c r="L236" s="278">
        <f t="shared" si="7"/>
        <v>0</v>
      </c>
      <c r="M236" s="75"/>
      <c r="N236" s="76"/>
      <c r="O236" s="76"/>
      <c r="P236" s="77"/>
      <c r="Q236" s="18" t="str">
        <f>IF(B236="","",VLOOKUP(B236,資料表!$A$3:$D$198,4,0))</f>
        <v/>
      </c>
    </row>
    <row r="237" spans="1:17" ht="20.100000000000001" customHeight="1">
      <c r="A237" s="290" t="str">
        <f>IF(B237="","",VLOOKUP(B237,資料表!$A$3:$E$298,5,0))</f>
        <v/>
      </c>
      <c r="B237" s="67"/>
      <c r="C237" s="259" t="str">
        <f>IF($B237="","",VLOOKUP($B237,資料表!$A:$C,2,FALSE))</f>
        <v/>
      </c>
      <c r="D237" s="259" t="str">
        <f>IF($B237="","",VLOOKUP($B237,資料表!$A:$C,3,FALSE))</f>
        <v/>
      </c>
      <c r="E237" s="263"/>
      <c r="F237" s="261" t="str">
        <f>IF($E237="","",VLOOKUP($E237,資料表!$G:$I,2,FALSE))</f>
        <v/>
      </c>
      <c r="G237" s="262" t="str">
        <f>IF($E237="","",VLOOKUP($E237,資料表!$G:$I,3,FALSE))</f>
        <v/>
      </c>
      <c r="H237" s="71"/>
      <c r="I237" s="72"/>
      <c r="J237" s="70"/>
      <c r="K237" s="278">
        <f t="shared" si="6"/>
        <v>0</v>
      </c>
      <c r="L237" s="278">
        <f t="shared" si="7"/>
        <v>0</v>
      </c>
      <c r="M237" s="75"/>
      <c r="N237" s="76"/>
      <c r="O237" s="76"/>
      <c r="P237" s="77"/>
      <c r="Q237" s="18" t="str">
        <f>IF(B237="","",VLOOKUP(B237,資料表!$A$3:$D$198,4,0))</f>
        <v/>
      </c>
    </row>
    <row r="238" spans="1:17" ht="20.100000000000001" customHeight="1">
      <c r="A238" s="290" t="str">
        <f>IF(B238="","",VLOOKUP(B238,資料表!$A$3:$E$298,5,0))</f>
        <v/>
      </c>
      <c r="B238" s="67"/>
      <c r="C238" s="259" t="str">
        <f>IF($B238="","",VLOOKUP($B238,資料表!$A:$C,2,FALSE))</f>
        <v/>
      </c>
      <c r="D238" s="259" t="str">
        <f>IF($B238="","",VLOOKUP($B238,資料表!$A:$C,3,FALSE))</f>
        <v/>
      </c>
      <c r="E238" s="263"/>
      <c r="F238" s="261" t="str">
        <f>IF($E238="","",VLOOKUP($E238,資料表!$G:$I,2,FALSE))</f>
        <v/>
      </c>
      <c r="G238" s="262" t="str">
        <f>IF($E238="","",VLOOKUP($E238,資料表!$G:$I,3,FALSE))</f>
        <v/>
      </c>
      <c r="H238" s="71"/>
      <c r="I238" s="72"/>
      <c r="J238" s="70"/>
      <c r="K238" s="278">
        <f t="shared" si="6"/>
        <v>0</v>
      </c>
      <c r="L238" s="278">
        <f t="shared" si="7"/>
        <v>0</v>
      </c>
      <c r="M238" s="75"/>
      <c r="N238" s="76"/>
      <c r="O238" s="76"/>
      <c r="P238" s="77"/>
      <c r="Q238" s="18" t="str">
        <f>IF(B238="","",VLOOKUP(B238,資料表!$A$3:$D$198,4,0))</f>
        <v/>
      </c>
    </row>
    <row r="239" spans="1:17" ht="20.100000000000001" customHeight="1">
      <c r="A239" s="290" t="str">
        <f>IF(B239="","",VLOOKUP(B239,資料表!$A$3:$E$298,5,0))</f>
        <v/>
      </c>
      <c r="B239" s="67"/>
      <c r="C239" s="259" t="str">
        <f>IF($B239="","",VLOOKUP($B239,資料表!$A:$C,2,FALSE))</f>
        <v/>
      </c>
      <c r="D239" s="259" t="str">
        <f>IF($B239="","",VLOOKUP($B239,資料表!$A:$C,3,FALSE))</f>
        <v/>
      </c>
      <c r="E239" s="263"/>
      <c r="F239" s="261" t="str">
        <f>IF($E239="","",VLOOKUP($E239,資料表!$G:$I,2,FALSE))</f>
        <v/>
      </c>
      <c r="G239" s="262" t="str">
        <f>IF($E239="","",VLOOKUP($E239,資料表!$G:$I,3,FALSE))</f>
        <v/>
      </c>
      <c r="H239" s="71"/>
      <c r="I239" s="72"/>
      <c r="J239" s="70"/>
      <c r="K239" s="278">
        <f t="shared" si="6"/>
        <v>0</v>
      </c>
      <c r="L239" s="278">
        <f t="shared" si="7"/>
        <v>0</v>
      </c>
      <c r="M239" s="75"/>
      <c r="N239" s="76"/>
      <c r="O239" s="76"/>
      <c r="P239" s="77"/>
      <c r="Q239" s="18" t="str">
        <f>IF(B239="","",VLOOKUP(B239,資料表!$A$3:$D$198,4,0))</f>
        <v/>
      </c>
    </row>
    <row r="240" spans="1:17" ht="20.100000000000001" customHeight="1">
      <c r="A240" s="290" t="str">
        <f>IF(B240="","",VLOOKUP(B240,資料表!$A$3:$E$298,5,0))</f>
        <v/>
      </c>
      <c r="B240" s="67"/>
      <c r="C240" s="259" t="str">
        <f>IF($B240="","",VLOOKUP($B240,資料表!$A:$C,2,FALSE))</f>
        <v/>
      </c>
      <c r="D240" s="259" t="str">
        <f>IF($B240="","",VLOOKUP($B240,資料表!$A:$C,3,FALSE))</f>
        <v/>
      </c>
      <c r="E240" s="263"/>
      <c r="F240" s="261" t="str">
        <f>IF($E240="","",VLOOKUP($E240,資料表!$G:$I,2,FALSE))</f>
        <v/>
      </c>
      <c r="G240" s="262" t="str">
        <f>IF($E240="","",VLOOKUP($E240,資料表!$G:$I,3,FALSE))</f>
        <v/>
      </c>
      <c r="H240" s="71"/>
      <c r="I240" s="72"/>
      <c r="J240" s="70"/>
      <c r="K240" s="278">
        <f t="shared" si="6"/>
        <v>0</v>
      </c>
      <c r="L240" s="278">
        <f t="shared" si="7"/>
        <v>0</v>
      </c>
      <c r="M240" s="75"/>
      <c r="N240" s="76"/>
      <c r="O240" s="76"/>
      <c r="P240" s="77"/>
      <c r="Q240" s="18" t="str">
        <f>IF(B240="","",VLOOKUP(B240,資料表!$A$3:$D$198,4,0))</f>
        <v/>
      </c>
    </row>
    <row r="241" spans="1:17" ht="20.100000000000001" customHeight="1">
      <c r="A241" s="290" t="str">
        <f>IF(B241="","",VLOOKUP(B241,資料表!$A$3:$E$298,5,0))</f>
        <v/>
      </c>
      <c r="B241" s="67"/>
      <c r="C241" s="259" t="str">
        <f>IF($B241="","",VLOOKUP($B241,資料表!$A:$C,2,FALSE))</f>
        <v/>
      </c>
      <c r="D241" s="259" t="str">
        <f>IF($B241="","",VLOOKUP($B241,資料表!$A:$C,3,FALSE))</f>
        <v/>
      </c>
      <c r="E241" s="263"/>
      <c r="F241" s="261" t="str">
        <f>IF($E241="","",VLOOKUP($E241,資料表!$G:$I,2,FALSE))</f>
        <v/>
      </c>
      <c r="G241" s="262" t="str">
        <f>IF($E241="","",VLOOKUP($E241,資料表!$G:$I,3,FALSE))</f>
        <v/>
      </c>
      <c r="H241" s="71"/>
      <c r="I241" s="72"/>
      <c r="J241" s="70"/>
      <c r="K241" s="278">
        <f t="shared" si="6"/>
        <v>0</v>
      </c>
      <c r="L241" s="278">
        <f t="shared" si="7"/>
        <v>0</v>
      </c>
      <c r="M241" s="75"/>
      <c r="N241" s="76"/>
      <c r="O241" s="76"/>
      <c r="P241" s="77"/>
      <c r="Q241" s="18" t="str">
        <f>IF(B241="","",VLOOKUP(B241,資料表!$A$3:$D$198,4,0))</f>
        <v/>
      </c>
    </row>
    <row r="242" spans="1:17" ht="20.100000000000001" customHeight="1">
      <c r="A242" s="290" t="str">
        <f>IF(B242="","",VLOOKUP(B242,資料表!$A$3:$E$298,5,0))</f>
        <v/>
      </c>
      <c r="B242" s="67"/>
      <c r="C242" s="259" t="str">
        <f>IF($B242="","",VLOOKUP($B242,資料表!$A:$C,2,FALSE))</f>
        <v/>
      </c>
      <c r="D242" s="259" t="str">
        <f>IF($B242="","",VLOOKUP($B242,資料表!$A:$C,3,FALSE))</f>
        <v/>
      </c>
      <c r="E242" s="263"/>
      <c r="F242" s="261" t="str">
        <f>IF($E242="","",VLOOKUP($E242,資料表!$G:$I,2,FALSE))</f>
        <v/>
      </c>
      <c r="G242" s="262" t="str">
        <f>IF($E242="","",VLOOKUP($E242,資料表!$G:$I,3,FALSE))</f>
        <v/>
      </c>
      <c r="H242" s="71"/>
      <c r="I242" s="72"/>
      <c r="J242" s="70"/>
      <c r="K242" s="278">
        <f t="shared" si="6"/>
        <v>0</v>
      </c>
      <c r="L242" s="278">
        <f t="shared" si="7"/>
        <v>0</v>
      </c>
      <c r="M242" s="75"/>
      <c r="N242" s="76"/>
      <c r="O242" s="76"/>
      <c r="P242" s="77"/>
      <c r="Q242" s="18" t="str">
        <f>IF(B242="","",VLOOKUP(B242,資料表!$A$3:$D$198,4,0))</f>
        <v/>
      </c>
    </row>
    <row r="243" spans="1:17" ht="20.100000000000001" customHeight="1">
      <c r="A243" s="290" t="str">
        <f>IF(B243="","",VLOOKUP(B243,資料表!$A$3:$E$298,5,0))</f>
        <v/>
      </c>
      <c r="B243" s="67"/>
      <c r="C243" s="259" t="str">
        <f>IF($B243="","",VLOOKUP($B243,資料表!$A:$C,2,FALSE))</f>
        <v/>
      </c>
      <c r="D243" s="259" t="str">
        <f>IF($B243="","",VLOOKUP($B243,資料表!$A:$C,3,FALSE))</f>
        <v/>
      </c>
      <c r="E243" s="263"/>
      <c r="F243" s="261" t="str">
        <f>IF($E243="","",VLOOKUP($E243,資料表!$G:$I,2,FALSE))</f>
        <v/>
      </c>
      <c r="G243" s="262" t="str">
        <f>IF($E243="","",VLOOKUP($E243,資料表!$G:$I,3,FALSE))</f>
        <v/>
      </c>
      <c r="H243" s="71"/>
      <c r="I243" s="72"/>
      <c r="J243" s="70"/>
      <c r="K243" s="278">
        <f t="shared" si="6"/>
        <v>0</v>
      </c>
      <c r="L243" s="278">
        <f t="shared" si="7"/>
        <v>0</v>
      </c>
      <c r="M243" s="75"/>
      <c r="N243" s="76"/>
      <c r="O243" s="76"/>
      <c r="P243" s="77"/>
      <c r="Q243" s="18" t="str">
        <f>IF(B243="","",VLOOKUP(B243,資料表!$A$3:$D$198,4,0))</f>
        <v/>
      </c>
    </row>
    <row r="244" spans="1:17" ht="20.100000000000001" customHeight="1">
      <c r="A244" s="290" t="str">
        <f>IF(B244="","",VLOOKUP(B244,資料表!$A$3:$E$298,5,0))</f>
        <v/>
      </c>
      <c r="B244" s="67"/>
      <c r="C244" s="259" t="str">
        <f>IF($B244="","",VLOOKUP($B244,資料表!$A:$C,2,FALSE))</f>
        <v/>
      </c>
      <c r="D244" s="259" t="str">
        <f>IF($B244="","",VLOOKUP($B244,資料表!$A:$C,3,FALSE))</f>
        <v/>
      </c>
      <c r="E244" s="263"/>
      <c r="F244" s="261" t="str">
        <f>IF($E244="","",VLOOKUP($E244,資料表!$G:$I,2,FALSE))</f>
        <v/>
      </c>
      <c r="G244" s="262" t="str">
        <f>IF($E244="","",VLOOKUP($E244,資料表!$G:$I,3,FALSE))</f>
        <v/>
      </c>
      <c r="H244" s="71"/>
      <c r="I244" s="72"/>
      <c r="J244" s="70"/>
      <c r="K244" s="278">
        <f t="shared" si="6"/>
        <v>0</v>
      </c>
      <c r="L244" s="278">
        <f t="shared" si="7"/>
        <v>0</v>
      </c>
      <c r="M244" s="75"/>
      <c r="N244" s="76"/>
      <c r="O244" s="76"/>
      <c r="P244" s="77"/>
      <c r="Q244" s="18" t="str">
        <f>IF(B244="","",VLOOKUP(B244,資料表!$A$3:$D$198,4,0))</f>
        <v/>
      </c>
    </row>
    <row r="245" spans="1:17" ht="20.100000000000001" customHeight="1">
      <c r="A245" s="290" t="str">
        <f>IF(B245="","",VLOOKUP(B245,資料表!$A$3:$E$298,5,0))</f>
        <v/>
      </c>
      <c r="B245" s="67"/>
      <c r="C245" s="259" t="str">
        <f>IF($B245="","",VLOOKUP($B245,資料表!$A:$C,2,FALSE))</f>
        <v/>
      </c>
      <c r="D245" s="259" t="str">
        <f>IF($B245="","",VLOOKUP($B245,資料表!$A:$C,3,FALSE))</f>
        <v/>
      </c>
      <c r="E245" s="263"/>
      <c r="F245" s="261" t="str">
        <f>IF($E245="","",VLOOKUP($E245,資料表!$G:$I,2,FALSE))</f>
        <v/>
      </c>
      <c r="G245" s="262" t="str">
        <f>IF($E245="","",VLOOKUP($E245,資料表!$G:$I,3,FALSE))</f>
        <v/>
      </c>
      <c r="H245" s="71"/>
      <c r="I245" s="72"/>
      <c r="J245" s="70"/>
      <c r="K245" s="278">
        <f t="shared" si="6"/>
        <v>0</v>
      </c>
      <c r="L245" s="278">
        <f t="shared" si="7"/>
        <v>0</v>
      </c>
      <c r="M245" s="75"/>
      <c r="N245" s="76"/>
      <c r="O245" s="76"/>
      <c r="P245" s="77"/>
      <c r="Q245" s="18" t="str">
        <f>IF(B245="","",VLOOKUP(B245,資料表!$A$3:$D$198,4,0))</f>
        <v/>
      </c>
    </row>
    <row r="246" spans="1:17" ht="20.100000000000001" customHeight="1">
      <c r="A246" s="290" t="str">
        <f>IF(B246="","",VLOOKUP(B246,資料表!$A$3:$E$298,5,0))</f>
        <v/>
      </c>
      <c r="B246" s="67"/>
      <c r="C246" s="259" t="str">
        <f>IF($B246="","",VLOOKUP($B246,資料表!$A:$C,2,FALSE))</f>
        <v/>
      </c>
      <c r="D246" s="259" t="str">
        <f>IF($B246="","",VLOOKUP($B246,資料表!$A:$C,3,FALSE))</f>
        <v/>
      </c>
      <c r="E246" s="263"/>
      <c r="F246" s="261" t="str">
        <f>IF($E246="","",VLOOKUP($E246,資料表!$G:$I,2,FALSE))</f>
        <v/>
      </c>
      <c r="G246" s="262" t="str">
        <f>IF($E246="","",VLOOKUP($E246,資料表!$G:$I,3,FALSE))</f>
        <v/>
      </c>
      <c r="H246" s="71"/>
      <c r="I246" s="72"/>
      <c r="J246" s="70"/>
      <c r="K246" s="278">
        <f t="shared" si="6"/>
        <v>0</v>
      </c>
      <c r="L246" s="278">
        <f t="shared" si="7"/>
        <v>0</v>
      </c>
      <c r="M246" s="75"/>
      <c r="N246" s="76"/>
      <c r="O246" s="76"/>
      <c r="P246" s="77"/>
      <c r="Q246" s="18" t="str">
        <f>IF(B246="","",VLOOKUP(B246,資料表!$A$3:$D$198,4,0))</f>
        <v/>
      </c>
    </row>
    <row r="247" spans="1:17" ht="20.100000000000001" customHeight="1">
      <c r="A247" s="290" t="str">
        <f>IF(B247="","",VLOOKUP(B247,資料表!$A$3:$E$298,5,0))</f>
        <v/>
      </c>
      <c r="B247" s="67"/>
      <c r="C247" s="259" t="str">
        <f>IF($B247="","",VLOOKUP($B247,資料表!$A:$C,2,FALSE))</f>
        <v/>
      </c>
      <c r="D247" s="259" t="str">
        <f>IF($B247="","",VLOOKUP($B247,資料表!$A:$C,3,FALSE))</f>
        <v/>
      </c>
      <c r="E247" s="263"/>
      <c r="F247" s="261" t="str">
        <f>IF($E247="","",VLOOKUP($E247,資料表!$G:$I,2,FALSE))</f>
        <v/>
      </c>
      <c r="G247" s="262" t="str">
        <f>IF($E247="","",VLOOKUP($E247,資料表!$G:$I,3,FALSE))</f>
        <v/>
      </c>
      <c r="H247" s="71"/>
      <c r="I247" s="72"/>
      <c r="J247" s="70"/>
      <c r="K247" s="278">
        <f t="shared" si="6"/>
        <v>0</v>
      </c>
      <c r="L247" s="278">
        <f t="shared" si="7"/>
        <v>0</v>
      </c>
      <c r="M247" s="75"/>
      <c r="N247" s="76"/>
      <c r="O247" s="76"/>
      <c r="P247" s="77"/>
      <c r="Q247" s="18" t="str">
        <f>IF(B247="","",VLOOKUP(B247,資料表!$A$3:$D$198,4,0))</f>
        <v/>
      </c>
    </row>
    <row r="248" spans="1:17" ht="20.100000000000001" customHeight="1">
      <c r="A248" s="290" t="str">
        <f>IF(B248="","",VLOOKUP(B248,資料表!$A$3:$E$298,5,0))</f>
        <v/>
      </c>
      <c r="B248" s="67"/>
      <c r="C248" s="259" t="str">
        <f>IF($B248="","",VLOOKUP($B248,資料表!$A:$C,2,FALSE))</f>
        <v/>
      </c>
      <c r="D248" s="259" t="str">
        <f>IF($B248="","",VLOOKUP($B248,資料表!$A:$C,3,FALSE))</f>
        <v/>
      </c>
      <c r="E248" s="263"/>
      <c r="F248" s="261" t="str">
        <f>IF($E248="","",VLOOKUP($E248,資料表!$G:$I,2,FALSE))</f>
        <v/>
      </c>
      <c r="G248" s="262" t="str">
        <f>IF($E248="","",VLOOKUP($E248,資料表!$G:$I,3,FALSE))</f>
        <v/>
      </c>
      <c r="H248" s="71"/>
      <c r="I248" s="72"/>
      <c r="J248" s="70"/>
      <c r="K248" s="278">
        <f t="shared" si="6"/>
        <v>0</v>
      </c>
      <c r="L248" s="278">
        <f t="shared" si="7"/>
        <v>0</v>
      </c>
      <c r="M248" s="75"/>
      <c r="N248" s="76"/>
      <c r="O248" s="76"/>
      <c r="P248" s="77"/>
      <c r="Q248" s="18" t="str">
        <f>IF(B248="","",VLOOKUP(B248,資料表!$A$3:$D$198,4,0))</f>
        <v/>
      </c>
    </row>
    <row r="249" spans="1:17" ht="20.100000000000001" customHeight="1">
      <c r="A249" s="290" t="str">
        <f>IF(B249="","",VLOOKUP(B249,資料表!$A$3:$E$298,5,0))</f>
        <v/>
      </c>
      <c r="B249" s="67"/>
      <c r="C249" s="259" t="str">
        <f>IF($B249="","",VLOOKUP($B249,資料表!$A:$C,2,FALSE))</f>
        <v/>
      </c>
      <c r="D249" s="259" t="str">
        <f>IF($B249="","",VLOOKUP($B249,資料表!$A:$C,3,FALSE))</f>
        <v/>
      </c>
      <c r="E249" s="263"/>
      <c r="F249" s="261" t="str">
        <f>IF($E249="","",VLOOKUP($E249,資料表!$G:$I,2,FALSE))</f>
        <v/>
      </c>
      <c r="G249" s="262" t="str">
        <f>IF($E249="","",VLOOKUP($E249,資料表!$G:$I,3,FALSE))</f>
        <v/>
      </c>
      <c r="H249" s="71"/>
      <c r="I249" s="72"/>
      <c r="J249" s="70"/>
      <c r="K249" s="278">
        <f t="shared" si="6"/>
        <v>0</v>
      </c>
      <c r="L249" s="278">
        <f t="shared" si="7"/>
        <v>0</v>
      </c>
      <c r="M249" s="75"/>
      <c r="N249" s="76"/>
      <c r="O249" s="76"/>
      <c r="P249" s="77"/>
      <c r="Q249" s="18" t="str">
        <f>IF(B249="","",VLOOKUP(B249,資料表!$A$3:$D$198,4,0))</f>
        <v/>
      </c>
    </row>
    <row r="250" spans="1:17" ht="20.100000000000001" customHeight="1">
      <c r="A250" s="290" t="str">
        <f>IF(B250="","",VLOOKUP(B250,資料表!$A$3:$E$298,5,0))</f>
        <v/>
      </c>
      <c r="B250" s="67"/>
      <c r="C250" s="259" t="str">
        <f>IF($B250="","",VLOOKUP($B250,資料表!$A:$C,2,FALSE))</f>
        <v/>
      </c>
      <c r="D250" s="259" t="str">
        <f>IF($B250="","",VLOOKUP($B250,資料表!$A:$C,3,FALSE))</f>
        <v/>
      </c>
      <c r="E250" s="263"/>
      <c r="F250" s="261" t="str">
        <f>IF($E250="","",VLOOKUP($E250,資料表!$G:$I,2,FALSE))</f>
        <v/>
      </c>
      <c r="G250" s="262" t="str">
        <f>IF($E250="","",VLOOKUP($E250,資料表!$G:$I,3,FALSE))</f>
        <v/>
      </c>
      <c r="H250" s="71"/>
      <c r="I250" s="72"/>
      <c r="J250" s="70"/>
      <c r="K250" s="278">
        <f t="shared" si="6"/>
        <v>0</v>
      </c>
      <c r="L250" s="278">
        <f t="shared" si="7"/>
        <v>0</v>
      </c>
      <c r="M250" s="75"/>
      <c r="N250" s="76"/>
      <c r="O250" s="76"/>
      <c r="P250" s="77"/>
      <c r="Q250" s="18" t="str">
        <f>IF(B250="","",VLOOKUP(B250,資料表!$A$3:$D$198,4,0))</f>
        <v/>
      </c>
    </row>
    <row r="251" spans="1:17" ht="20.100000000000001" customHeight="1">
      <c r="A251" s="290" t="str">
        <f>IF(B251="","",VLOOKUP(B251,資料表!$A$3:$E$298,5,0))</f>
        <v/>
      </c>
      <c r="B251" s="67"/>
      <c r="C251" s="259" t="str">
        <f>IF($B251="","",VLOOKUP($B251,資料表!$A:$C,2,FALSE))</f>
        <v/>
      </c>
      <c r="D251" s="259" t="str">
        <f>IF($B251="","",VLOOKUP($B251,資料表!$A:$C,3,FALSE))</f>
        <v/>
      </c>
      <c r="E251" s="263"/>
      <c r="F251" s="261" t="str">
        <f>IF($E251="","",VLOOKUP($E251,資料表!$G:$I,2,FALSE))</f>
        <v/>
      </c>
      <c r="G251" s="262" t="str">
        <f>IF($E251="","",VLOOKUP($E251,資料表!$G:$I,3,FALSE))</f>
        <v/>
      </c>
      <c r="H251" s="71"/>
      <c r="I251" s="72"/>
      <c r="J251" s="70"/>
      <c r="K251" s="278">
        <f t="shared" si="6"/>
        <v>0</v>
      </c>
      <c r="L251" s="278">
        <f t="shared" si="7"/>
        <v>0</v>
      </c>
      <c r="M251" s="75"/>
      <c r="N251" s="76"/>
      <c r="O251" s="76"/>
      <c r="P251" s="77"/>
      <c r="Q251" s="18" t="str">
        <f>IF(B251="","",VLOOKUP(B251,資料表!$A$3:$D$198,4,0))</f>
        <v/>
      </c>
    </row>
    <row r="252" spans="1:17" ht="20.100000000000001" customHeight="1">
      <c r="A252" s="290" t="str">
        <f>IF(B252="","",VLOOKUP(B252,資料表!$A$3:$E$298,5,0))</f>
        <v/>
      </c>
      <c r="B252" s="67"/>
      <c r="C252" s="259" t="str">
        <f>IF($B252="","",VLOOKUP($B252,資料表!$A:$C,2,FALSE))</f>
        <v/>
      </c>
      <c r="D252" s="259" t="str">
        <f>IF($B252="","",VLOOKUP($B252,資料表!$A:$C,3,FALSE))</f>
        <v/>
      </c>
      <c r="E252" s="263"/>
      <c r="F252" s="261" t="str">
        <f>IF($E252="","",VLOOKUP($E252,資料表!$G:$I,2,FALSE))</f>
        <v/>
      </c>
      <c r="G252" s="262" t="str">
        <f>IF($E252="","",VLOOKUP($E252,資料表!$G:$I,3,FALSE))</f>
        <v/>
      </c>
      <c r="H252" s="71"/>
      <c r="I252" s="72"/>
      <c r="J252" s="70"/>
      <c r="K252" s="278">
        <f t="shared" si="6"/>
        <v>0</v>
      </c>
      <c r="L252" s="278">
        <f t="shared" si="7"/>
        <v>0</v>
      </c>
      <c r="M252" s="75"/>
      <c r="N252" s="76"/>
      <c r="O252" s="76"/>
      <c r="P252" s="77"/>
      <c r="Q252" s="18" t="str">
        <f>IF(B252="","",VLOOKUP(B252,資料表!$A$3:$D$198,4,0))</f>
        <v/>
      </c>
    </row>
    <row r="253" spans="1:17" ht="20.100000000000001" customHeight="1">
      <c r="A253" s="290" t="str">
        <f>IF(B253="","",VLOOKUP(B253,資料表!$A$3:$E$298,5,0))</f>
        <v/>
      </c>
      <c r="B253" s="67"/>
      <c r="C253" s="259" t="str">
        <f>IF($B253="","",VLOOKUP($B253,資料表!$A:$C,2,FALSE))</f>
        <v/>
      </c>
      <c r="D253" s="259" t="str">
        <f>IF($B253="","",VLOOKUP($B253,資料表!$A:$C,3,FALSE))</f>
        <v/>
      </c>
      <c r="E253" s="263"/>
      <c r="F253" s="261" t="str">
        <f>IF($E253="","",VLOOKUP($E253,資料表!$G:$I,2,FALSE))</f>
        <v/>
      </c>
      <c r="G253" s="262" t="str">
        <f>IF($E253="","",VLOOKUP($E253,資料表!$G:$I,3,FALSE))</f>
        <v/>
      </c>
      <c r="H253" s="71"/>
      <c r="I253" s="72"/>
      <c r="J253" s="70"/>
      <c r="K253" s="278">
        <f t="shared" si="6"/>
        <v>0</v>
      </c>
      <c r="L253" s="278">
        <f t="shared" si="7"/>
        <v>0</v>
      </c>
      <c r="M253" s="75"/>
      <c r="N253" s="76"/>
      <c r="O253" s="76"/>
      <c r="P253" s="77"/>
      <c r="Q253" s="18" t="str">
        <f>IF(B253="","",VLOOKUP(B253,資料表!$A$3:$D$198,4,0))</f>
        <v/>
      </c>
    </row>
    <row r="254" spans="1:17" ht="20.100000000000001" customHeight="1">
      <c r="A254" s="290" t="str">
        <f>IF(B254="","",VLOOKUP(B254,資料表!$A$3:$E$298,5,0))</f>
        <v/>
      </c>
      <c r="B254" s="67"/>
      <c r="C254" s="259" t="str">
        <f>IF($B254="","",VLOOKUP($B254,資料表!$A:$C,2,FALSE))</f>
        <v/>
      </c>
      <c r="D254" s="259" t="str">
        <f>IF($B254="","",VLOOKUP($B254,資料表!$A:$C,3,FALSE))</f>
        <v/>
      </c>
      <c r="E254" s="263"/>
      <c r="F254" s="261" t="str">
        <f>IF($E254="","",VLOOKUP($E254,資料表!$G:$I,2,FALSE))</f>
        <v/>
      </c>
      <c r="G254" s="262" t="str">
        <f>IF($E254="","",VLOOKUP($E254,資料表!$G:$I,3,FALSE))</f>
        <v/>
      </c>
      <c r="H254" s="71"/>
      <c r="I254" s="72"/>
      <c r="J254" s="70"/>
      <c r="K254" s="278">
        <f t="shared" si="6"/>
        <v>0</v>
      </c>
      <c r="L254" s="278">
        <f t="shared" si="7"/>
        <v>0</v>
      </c>
      <c r="M254" s="75"/>
      <c r="N254" s="76"/>
      <c r="O254" s="76"/>
      <c r="P254" s="77"/>
      <c r="Q254" s="18" t="str">
        <f>IF(B254="","",VLOOKUP(B254,資料表!$A$3:$D$198,4,0))</f>
        <v/>
      </c>
    </row>
    <row r="255" spans="1:17" ht="20.100000000000001" customHeight="1">
      <c r="A255" s="290" t="str">
        <f>IF(B255="","",VLOOKUP(B255,資料表!$A$3:$E$298,5,0))</f>
        <v/>
      </c>
      <c r="B255" s="67"/>
      <c r="C255" s="259" t="str">
        <f>IF($B255="","",VLOOKUP($B255,資料表!$A:$C,2,FALSE))</f>
        <v/>
      </c>
      <c r="D255" s="259" t="str">
        <f>IF($B255="","",VLOOKUP($B255,資料表!$A:$C,3,FALSE))</f>
        <v/>
      </c>
      <c r="E255" s="263"/>
      <c r="F255" s="261" t="str">
        <f>IF($E255="","",VLOOKUP($E255,資料表!$G:$I,2,FALSE))</f>
        <v/>
      </c>
      <c r="G255" s="262" t="str">
        <f>IF($E255="","",VLOOKUP($E255,資料表!$G:$I,3,FALSE))</f>
        <v/>
      </c>
      <c r="H255" s="71"/>
      <c r="I255" s="72"/>
      <c r="J255" s="70"/>
      <c r="K255" s="278">
        <f t="shared" si="6"/>
        <v>0</v>
      </c>
      <c r="L255" s="278">
        <f t="shared" si="7"/>
        <v>0</v>
      </c>
      <c r="M255" s="75"/>
      <c r="N255" s="76"/>
      <c r="O255" s="76"/>
      <c r="P255" s="77"/>
      <c r="Q255" s="18" t="str">
        <f>IF(B255="","",VLOOKUP(B255,資料表!$A$3:$D$198,4,0))</f>
        <v/>
      </c>
    </row>
    <row r="256" spans="1:17" ht="20.100000000000001" customHeight="1">
      <c r="A256" s="290" t="str">
        <f>IF(B256="","",VLOOKUP(B256,資料表!$A$3:$E$298,5,0))</f>
        <v/>
      </c>
      <c r="B256" s="67"/>
      <c r="C256" s="259" t="str">
        <f>IF($B256="","",VLOOKUP($B256,資料表!$A:$C,2,FALSE))</f>
        <v/>
      </c>
      <c r="D256" s="259" t="str">
        <f>IF($B256="","",VLOOKUP($B256,資料表!$A:$C,3,FALSE))</f>
        <v/>
      </c>
      <c r="E256" s="263"/>
      <c r="F256" s="261" t="str">
        <f>IF($E256="","",VLOOKUP($E256,資料表!$G:$I,2,FALSE))</f>
        <v/>
      </c>
      <c r="G256" s="262" t="str">
        <f>IF($E256="","",VLOOKUP($E256,資料表!$G:$I,3,FALSE))</f>
        <v/>
      </c>
      <c r="H256" s="71"/>
      <c r="I256" s="72"/>
      <c r="J256" s="70"/>
      <c r="K256" s="278">
        <f t="shared" si="6"/>
        <v>0</v>
      </c>
      <c r="L256" s="278">
        <f t="shared" si="7"/>
        <v>0</v>
      </c>
      <c r="M256" s="75"/>
      <c r="N256" s="76"/>
      <c r="O256" s="76"/>
      <c r="P256" s="77"/>
      <c r="Q256" s="18" t="str">
        <f>IF(B256="","",VLOOKUP(B256,資料表!$A$3:$D$198,4,0))</f>
        <v/>
      </c>
    </row>
    <row r="257" spans="1:17" ht="20.100000000000001" customHeight="1">
      <c r="A257" s="290" t="str">
        <f>IF(B257="","",VLOOKUP(B257,資料表!$A$3:$E$298,5,0))</f>
        <v/>
      </c>
      <c r="B257" s="67"/>
      <c r="C257" s="259" t="str">
        <f>IF($B257="","",VLOOKUP($B257,資料表!$A:$C,2,FALSE))</f>
        <v/>
      </c>
      <c r="D257" s="259" t="str">
        <f>IF($B257="","",VLOOKUP($B257,資料表!$A:$C,3,FALSE))</f>
        <v/>
      </c>
      <c r="E257" s="263"/>
      <c r="F257" s="261" t="str">
        <f>IF($E257="","",VLOOKUP($E257,資料表!$G:$I,2,FALSE))</f>
        <v/>
      </c>
      <c r="G257" s="262" t="str">
        <f>IF($E257="","",VLOOKUP($E257,資料表!$G:$I,3,FALSE))</f>
        <v/>
      </c>
      <c r="H257" s="71"/>
      <c r="I257" s="72"/>
      <c r="J257" s="70"/>
      <c r="K257" s="278">
        <f t="shared" si="6"/>
        <v>0</v>
      </c>
      <c r="L257" s="278">
        <f t="shared" si="7"/>
        <v>0</v>
      </c>
      <c r="M257" s="75"/>
      <c r="N257" s="76"/>
      <c r="O257" s="76"/>
      <c r="P257" s="77"/>
      <c r="Q257" s="18" t="str">
        <f>IF(B257="","",VLOOKUP(B257,資料表!$A$3:$D$198,4,0))</f>
        <v/>
      </c>
    </row>
    <row r="258" spans="1:17" ht="20.100000000000001" customHeight="1">
      <c r="A258" s="290" t="str">
        <f>IF(B258="","",VLOOKUP(B258,資料表!$A$3:$E$298,5,0))</f>
        <v/>
      </c>
      <c r="B258" s="67"/>
      <c r="C258" s="259" t="str">
        <f>IF($B258="","",VLOOKUP($B258,資料表!$A:$C,2,FALSE))</f>
        <v/>
      </c>
      <c r="D258" s="259" t="str">
        <f>IF($B258="","",VLOOKUP($B258,資料表!$A:$C,3,FALSE))</f>
        <v/>
      </c>
      <c r="E258" s="263"/>
      <c r="F258" s="261" t="str">
        <f>IF($E258="","",VLOOKUP($E258,資料表!$G:$I,2,FALSE))</f>
        <v/>
      </c>
      <c r="G258" s="262" t="str">
        <f>IF($E258="","",VLOOKUP($E258,資料表!$G:$I,3,FALSE))</f>
        <v/>
      </c>
      <c r="H258" s="71"/>
      <c r="I258" s="72"/>
      <c r="J258" s="70"/>
      <c r="K258" s="278">
        <f t="shared" si="6"/>
        <v>0</v>
      </c>
      <c r="L258" s="278">
        <f t="shared" si="7"/>
        <v>0</v>
      </c>
      <c r="M258" s="75"/>
      <c r="N258" s="76"/>
      <c r="O258" s="76"/>
      <c r="P258" s="77"/>
      <c r="Q258" s="18" t="str">
        <f>IF(B258="","",VLOOKUP(B258,資料表!$A$3:$D$198,4,0))</f>
        <v/>
      </c>
    </row>
    <row r="259" spans="1:17" ht="20.100000000000001" customHeight="1">
      <c r="A259" s="290" t="str">
        <f>IF(B259="","",VLOOKUP(B259,資料表!$A$3:$E$298,5,0))</f>
        <v/>
      </c>
      <c r="B259" s="67"/>
      <c r="C259" s="259" t="str">
        <f>IF($B259="","",VLOOKUP($B259,資料表!$A:$C,2,FALSE))</f>
        <v/>
      </c>
      <c r="D259" s="259" t="str">
        <f>IF($B259="","",VLOOKUP($B259,資料表!$A:$C,3,FALSE))</f>
        <v/>
      </c>
      <c r="E259" s="263"/>
      <c r="F259" s="261" t="str">
        <f>IF($E259="","",VLOOKUP($E259,資料表!$G:$I,2,FALSE))</f>
        <v/>
      </c>
      <c r="G259" s="262" t="str">
        <f>IF($E259="","",VLOOKUP($E259,資料表!$G:$I,3,FALSE))</f>
        <v/>
      </c>
      <c r="H259" s="71"/>
      <c r="I259" s="72"/>
      <c r="J259" s="70"/>
      <c r="K259" s="278">
        <f t="shared" si="6"/>
        <v>0</v>
      </c>
      <c r="L259" s="278">
        <f t="shared" si="7"/>
        <v>0</v>
      </c>
      <c r="M259" s="75"/>
      <c r="N259" s="76"/>
      <c r="O259" s="76"/>
      <c r="P259" s="77"/>
      <c r="Q259" s="18" t="str">
        <f>IF(B259="","",VLOOKUP(B259,資料表!$A$3:$D$198,4,0))</f>
        <v/>
      </c>
    </row>
    <row r="260" spans="1:17" ht="20.100000000000001" customHeight="1">
      <c r="A260" s="290" t="str">
        <f>IF(B260="","",VLOOKUP(B260,資料表!$A$3:$E$298,5,0))</f>
        <v/>
      </c>
      <c r="B260" s="67"/>
      <c r="C260" s="259" t="str">
        <f>IF($B260="","",VLOOKUP($B260,資料表!$A:$C,2,FALSE))</f>
        <v/>
      </c>
      <c r="D260" s="259" t="str">
        <f>IF($B260="","",VLOOKUP($B260,資料表!$A:$C,3,FALSE))</f>
        <v/>
      </c>
      <c r="E260" s="263"/>
      <c r="F260" s="261" t="str">
        <f>IF($E260="","",VLOOKUP($E260,資料表!$G:$I,2,FALSE))</f>
        <v/>
      </c>
      <c r="G260" s="262" t="str">
        <f>IF($E260="","",VLOOKUP($E260,資料表!$G:$I,3,FALSE))</f>
        <v/>
      </c>
      <c r="H260" s="71"/>
      <c r="I260" s="72"/>
      <c r="J260" s="70"/>
      <c r="K260" s="278">
        <f t="shared" si="6"/>
        <v>0</v>
      </c>
      <c r="L260" s="278">
        <f t="shared" si="7"/>
        <v>0</v>
      </c>
      <c r="M260" s="75"/>
      <c r="N260" s="76"/>
      <c r="O260" s="76"/>
      <c r="P260" s="77"/>
      <c r="Q260" s="18" t="str">
        <f>IF(B260="","",VLOOKUP(B260,資料表!$A$3:$D$198,4,0))</f>
        <v/>
      </c>
    </row>
    <row r="261" spans="1:17" ht="20.100000000000001" customHeight="1">
      <c r="A261" s="290" t="str">
        <f>IF(B261="","",VLOOKUP(B261,資料表!$A$3:$E$298,5,0))</f>
        <v/>
      </c>
      <c r="B261" s="67"/>
      <c r="C261" s="259" t="str">
        <f>IF($B261="","",VLOOKUP($B261,資料表!$A:$C,2,FALSE))</f>
        <v/>
      </c>
      <c r="D261" s="259" t="str">
        <f>IF($B261="","",VLOOKUP($B261,資料表!$A:$C,3,FALSE))</f>
        <v/>
      </c>
      <c r="E261" s="263"/>
      <c r="F261" s="261" t="str">
        <f>IF($E261="","",VLOOKUP($E261,資料表!$G:$I,2,FALSE))</f>
        <v/>
      </c>
      <c r="G261" s="262" t="str">
        <f>IF($E261="","",VLOOKUP($E261,資料表!$G:$I,3,FALSE))</f>
        <v/>
      </c>
      <c r="H261" s="71"/>
      <c r="I261" s="72"/>
      <c r="J261" s="70"/>
      <c r="K261" s="278">
        <f t="shared" si="6"/>
        <v>0</v>
      </c>
      <c r="L261" s="278">
        <f t="shared" si="7"/>
        <v>0</v>
      </c>
      <c r="M261" s="75"/>
      <c r="N261" s="76"/>
      <c r="O261" s="76"/>
      <c r="P261" s="77"/>
      <c r="Q261" s="18" t="str">
        <f>IF(B261="","",VLOOKUP(B261,資料表!$A$3:$D$198,4,0))</f>
        <v/>
      </c>
    </row>
    <row r="262" spans="1:17" ht="20.100000000000001" customHeight="1">
      <c r="A262" s="290" t="str">
        <f>IF(B262="","",VLOOKUP(B262,資料表!$A$3:$E$298,5,0))</f>
        <v/>
      </c>
      <c r="B262" s="67"/>
      <c r="C262" s="259" t="str">
        <f>IF($B262="","",VLOOKUP($B262,資料表!$A:$C,2,FALSE))</f>
        <v/>
      </c>
      <c r="D262" s="259" t="str">
        <f>IF($B262="","",VLOOKUP($B262,資料表!$A:$C,3,FALSE))</f>
        <v/>
      </c>
      <c r="E262" s="263"/>
      <c r="F262" s="261" t="str">
        <f>IF($E262="","",VLOOKUP($E262,資料表!$G:$I,2,FALSE))</f>
        <v/>
      </c>
      <c r="G262" s="262" t="str">
        <f>IF($E262="","",VLOOKUP($E262,資料表!$G:$I,3,FALSE))</f>
        <v/>
      </c>
      <c r="H262" s="71"/>
      <c r="I262" s="72"/>
      <c r="J262" s="70"/>
      <c r="K262" s="278">
        <f t="shared" si="6"/>
        <v>0</v>
      </c>
      <c r="L262" s="278">
        <f t="shared" si="7"/>
        <v>0</v>
      </c>
      <c r="M262" s="75"/>
      <c r="N262" s="76"/>
      <c r="O262" s="76"/>
      <c r="P262" s="77"/>
      <c r="Q262" s="18" t="str">
        <f>IF(B262="","",VLOOKUP(B262,資料表!$A$3:$D$198,4,0))</f>
        <v/>
      </c>
    </row>
    <row r="263" spans="1:17" ht="20.100000000000001" customHeight="1">
      <c r="A263" s="290" t="str">
        <f>IF(B263="","",VLOOKUP(B263,資料表!$A$3:$E$298,5,0))</f>
        <v/>
      </c>
      <c r="B263" s="67"/>
      <c r="C263" s="259" t="str">
        <f>IF($B263="","",VLOOKUP($B263,資料表!$A:$C,2,FALSE))</f>
        <v/>
      </c>
      <c r="D263" s="259" t="str">
        <f>IF($B263="","",VLOOKUP($B263,資料表!$A:$C,3,FALSE))</f>
        <v/>
      </c>
      <c r="E263" s="263"/>
      <c r="F263" s="261" t="str">
        <f>IF($E263="","",VLOOKUP($E263,資料表!$G:$I,2,FALSE))</f>
        <v/>
      </c>
      <c r="G263" s="262" t="str">
        <f>IF($E263="","",VLOOKUP($E263,資料表!$G:$I,3,FALSE))</f>
        <v/>
      </c>
      <c r="H263" s="71"/>
      <c r="I263" s="72"/>
      <c r="J263" s="70"/>
      <c r="K263" s="278">
        <f t="shared" si="6"/>
        <v>0</v>
      </c>
      <c r="L263" s="278">
        <f t="shared" si="7"/>
        <v>0</v>
      </c>
      <c r="M263" s="75"/>
      <c r="N263" s="76"/>
      <c r="O263" s="76"/>
      <c r="P263" s="77"/>
      <c r="Q263" s="18" t="str">
        <f>IF(B263="","",VLOOKUP(B263,資料表!$A$3:$D$198,4,0))</f>
        <v/>
      </c>
    </row>
    <row r="264" spans="1:17" ht="20.100000000000001" customHeight="1">
      <c r="A264" s="290" t="str">
        <f>IF(B264="","",VLOOKUP(B264,資料表!$A$3:$E$298,5,0))</f>
        <v/>
      </c>
      <c r="B264" s="67"/>
      <c r="C264" s="259" t="str">
        <f>IF($B264="","",VLOOKUP($B264,資料表!$A:$C,2,FALSE))</f>
        <v/>
      </c>
      <c r="D264" s="259" t="str">
        <f>IF($B264="","",VLOOKUP($B264,資料表!$A:$C,3,FALSE))</f>
        <v/>
      </c>
      <c r="E264" s="263"/>
      <c r="F264" s="261" t="str">
        <f>IF($E264="","",VLOOKUP($E264,資料表!$G:$I,2,FALSE))</f>
        <v/>
      </c>
      <c r="G264" s="262" t="str">
        <f>IF($E264="","",VLOOKUP($E264,資料表!$G:$I,3,FALSE))</f>
        <v/>
      </c>
      <c r="H264" s="71"/>
      <c r="I264" s="72"/>
      <c r="J264" s="70"/>
      <c r="K264" s="278">
        <f t="shared" si="6"/>
        <v>0</v>
      </c>
      <c r="L264" s="278">
        <f t="shared" si="7"/>
        <v>0</v>
      </c>
      <c r="M264" s="75"/>
      <c r="N264" s="76"/>
      <c r="O264" s="76"/>
      <c r="P264" s="77"/>
      <c r="Q264" s="18" t="str">
        <f>IF(B264="","",VLOOKUP(B264,資料表!$A$3:$D$198,4,0))</f>
        <v/>
      </c>
    </row>
    <row r="265" spans="1:17" ht="20.100000000000001" customHeight="1">
      <c r="A265" s="290" t="str">
        <f>IF(B265="","",VLOOKUP(B265,資料表!$A$3:$E$298,5,0))</f>
        <v/>
      </c>
      <c r="B265" s="67"/>
      <c r="C265" s="259" t="str">
        <f>IF($B265="","",VLOOKUP($B265,資料表!$A:$C,2,FALSE))</f>
        <v/>
      </c>
      <c r="D265" s="259" t="str">
        <f>IF($B265="","",VLOOKUP($B265,資料表!$A:$C,3,FALSE))</f>
        <v/>
      </c>
      <c r="E265" s="263"/>
      <c r="F265" s="261" t="str">
        <f>IF($E265="","",VLOOKUP($E265,資料表!$G:$I,2,FALSE))</f>
        <v/>
      </c>
      <c r="G265" s="262" t="str">
        <f>IF($E265="","",VLOOKUP($E265,資料表!$G:$I,3,FALSE))</f>
        <v/>
      </c>
      <c r="H265" s="71"/>
      <c r="I265" s="72"/>
      <c r="J265" s="70"/>
      <c r="K265" s="278">
        <f t="shared" si="6"/>
        <v>0</v>
      </c>
      <c r="L265" s="278">
        <f t="shared" si="7"/>
        <v>0</v>
      </c>
      <c r="M265" s="75"/>
      <c r="N265" s="76"/>
      <c r="O265" s="76"/>
      <c r="P265" s="77"/>
      <c r="Q265" s="18" t="str">
        <f>IF(B265="","",VLOOKUP(B265,資料表!$A$3:$D$198,4,0))</f>
        <v/>
      </c>
    </row>
    <row r="266" spans="1:17" ht="20.100000000000001" customHeight="1">
      <c r="A266" s="290" t="str">
        <f>IF(B266="","",VLOOKUP(B266,資料表!$A$3:$E$298,5,0))</f>
        <v/>
      </c>
      <c r="B266" s="67"/>
      <c r="C266" s="259" t="str">
        <f>IF($B266="","",VLOOKUP($B266,資料表!$A:$C,2,FALSE))</f>
        <v/>
      </c>
      <c r="D266" s="259" t="str">
        <f>IF($B266="","",VLOOKUP($B266,資料表!$A:$C,3,FALSE))</f>
        <v/>
      </c>
      <c r="E266" s="263"/>
      <c r="F266" s="261" t="str">
        <f>IF($E266="","",VLOOKUP($E266,資料表!$G:$I,2,FALSE))</f>
        <v/>
      </c>
      <c r="G266" s="262" t="str">
        <f>IF($E266="","",VLOOKUP($E266,資料表!$G:$I,3,FALSE))</f>
        <v/>
      </c>
      <c r="H266" s="71"/>
      <c r="I266" s="72"/>
      <c r="J266" s="70"/>
      <c r="K266" s="278">
        <f t="shared" si="6"/>
        <v>0</v>
      </c>
      <c r="L266" s="278">
        <f t="shared" si="7"/>
        <v>0</v>
      </c>
      <c r="M266" s="75"/>
      <c r="N266" s="76"/>
      <c r="O266" s="76"/>
      <c r="P266" s="77"/>
      <c r="Q266" s="18" t="str">
        <f>IF(B266="","",VLOOKUP(B266,資料表!$A$3:$D$198,4,0))</f>
        <v/>
      </c>
    </row>
    <row r="267" spans="1:17" ht="20.100000000000001" customHeight="1">
      <c r="A267" s="290" t="str">
        <f>IF(B267="","",VLOOKUP(B267,資料表!$A$3:$E$298,5,0))</f>
        <v/>
      </c>
      <c r="B267" s="67"/>
      <c r="C267" s="259" t="str">
        <f>IF($B267="","",VLOOKUP($B267,資料表!$A:$C,2,FALSE))</f>
        <v/>
      </c>
      <c r="D267" s="259" t="str">
        <f>IF($B267="","",VLOOKUP($B267,資料表!$A:$C,3,FALSE))</f>
        <v/>
      </c>
      <c r="E267" s="263"/>
      <c r="F267" s="261" t="str">
        <f>IF($E267="","",VLOOKUP($E267,資料表!$G:$I,2,FALSE))</f>
        <v/>
      </c>
      <c r="G267" s="262" t="str">
        <f>IF($E267="","",VLOOKUP($E267,資料表!$G:$I,3,FALSE))</f>
        <v/>
      </c>
      <c r="H267" s="71"/>
      <c r="I267" s="72"/>
      <c r="J267" s="70"/>
      <c r="K267" s="278">
        <f t="shared" ref="K267:K330" si="8">IF(OR($M267=1,$M267=""),ROUND($J267*0.05,0),0)</f>
        <v>0</v>
      </c>
      <c r="L267" s="278">
        <f t="shared" ref="L267:L330" si="9">SUM(J267:K267)</f>
        <v>0</v>
      </c>
      <c r="M267" s="75"/>
      <c r="N267" s="76"/>
      <c r="O267" s="76"/>
      <c r="P267" s="77"/>
      <c r="Q267" s="18" t="str">
        <f>IF(B267="","",VLOOKUP(B267,資料表!$A$3:$D$198,4,0))</f>
        <v/>
      </c>
    </row>
    <row r="268" spans="1:17" ht="20.100000000000001" customHeight="1">
      <c r="A268" s="290" t="str">
        <f>IF(B268="","",VLOOKUP(B268,資料表!$A$3:$E$298,5,0))</f>
        <v/>
      </c>
      <c r="B268" s="67"/>
      <c r="C268" s="259" t="str">
        <f>IF($B268="","",VLOOKUP($B268,資料表!$A:$C,2,FALSE))</f>
        <v/>
      </c>
      <c r="D268" s="259" t="str">
        <f>IF($B268="","",VLOOKUP($B268,資料表!$A:$C,3,FALSE))</f>
        <v/>
      </c>
      <c r="E268" s="263"/>
      <c r="F268" s="261" t="str">
        <f>IF($E268="","",VLOOKUP($E268,資料表!$G:$I,2,FALSE))</f>
        <v/>
      </c>
      <c r="G268" s="262" t="str">
        <f>IF($E268="","",VLOOKUP($E268,資料表!$G:$I,3,FALSE))</f>
        <v/>
      </c>
      <c r="H268" s="71"/>
      <c r="I268" s="72"/>
      <c r="J268" s="70"/>
      <c r="K268" s="278">
        <f t="shared" si="8"/>
        <v>0</v>
      </c>
      <c r="L268" s="278">
        <f t="shared" si="9"/>
        <v>0</v>
      </c>
      <c r="M268" s="75"/>
      <c r="N268" s="76"/>
      <c r="O268" s="76"/>
      <c r="P268" s="77"/>
      <c r="Q268" s="18" t="str">
        <f>IF(B268="","",VLOOKUP(B268,資料表!$A$3:$D$198,4,0))</f>
        <v/>
      </c>
    </row>
    <row r="269" spans="1:17" ht="20.100000000000001" customHeight="1">
      <c r="A269" s="290" t="str">
        <f>IF(B269="","",VLOOKUP(B269,資料表!$A$3:$E$298,5,0))</f>
        <v/>
      </c>
      <c r="B269" s="67"/>
      <c r="C269" s="259" t="str">
        <f>IF($B269="","",VLOOKUP($B269,資料表!$A:$C,2,FALSE))</f>
        <v/>
      </c>
      <c r="D269" s="259" t="str">
        <f>IF($B269="","",VLOOKUP($B269,資料表!$A:$C,3,FALSE))</f>
        <v/>
      </c>
      <c r="E269" s="263"/>
      <c r="F269" s="261" t="str">
        <f>IF($E269="","",VLOOKUP($E269,資料表!$G:$I,2,FALSE))</f>
        <v/>
      </c>
      <c r="G269" s="262" t="str">
        <f>IF($E269="","",VLOOKUP($E269,資料表!$G:$I,3,FALSE))</f>
        <v/>
      </c>
      <c r="H269" s="71"/>
      <c r="I269" s="72"/>
      <c r="J269" s="70"/>
      <c r="K269" s="278">
        <f t="shared" si="8"/>
        <v>0</v>
      </c>
      <c r="L269" s="278">
        <f t="shared" si="9"/>
        <v>0</v>
      </c>
      <c r="M269" s="75"/>
      <c r="N269" s="76"/>
      <c r="O269" s="76"/>
      <c r="P269" s="77"/>
      <c r="Q269" s="18" t="str">
        <f>IF(B269="","",VLOOKUP(B269,資料表!$A$3:$D$198,4,0))</f>
        <v/>
      </c>
    </row>
    <row r="270" spans="1:17" ht="20.100000000000001" customHeight="1">
      <c r="A270" s="290" t="str">
        <f>IF(B270="","",VLOOKUP(B270,資料表!$A$3:$E$298,5,0))</f>
        <v/>
      </c>
      <c r="B270" s="67"/>
      <c r="C270" s="259" t="str">
        <f>IF($B270="","",VLOOKUP($B270,資料表!$A:$C,2,FALSE))</f>
        <v/>
      </c>
      <c r="D270" s="259" t="str">
        <f>IF($B270="","",VLOOKUP($B270,資料表!$A:$C,3,FALSE))</f>
        <v/>
      </c>
      <c r="E270" s="263"/>
      <c r="F270" s="261" t="str">
        <f>IF($E270="","",VLOOKUP($E270,資料表!$G:$I,2,FALSE))</f>
        <v/>
      </c>
      <c r="G270" s="262" t="str">
        <f>IF($E270="","",VLOOKUP($E270,資料表!$G:$I,3,FALSE))</f>
        <v/>
      </c>
      <c r="H270" s="71"/>
      <c r="I270" s="72"/>
      <c r="J270" s="70"/>
      <c r="K270" s="278">
        <f t="shared" si="8"/>
        <v>0</v>
      </c>
      <c r="L270" s="278">
        <f t="shared" si="9"/>
        <v>0</v>
      </c>
      <c r="M270" s="75"/>
      <c r="N270" s="76"/>
      <c r="O270" s="76"/>
      <c r="P270" s="77"/>
      <c r="Q270" s="18" t="str">
        <f>IF(B270="","",VLOOKUP(B270,資料表!$A$3:$D$198,4,0))</f>
        <v/>
      </c>
    </row>
    <row r="271" spans="1:17" ht="20.100000000000001" customHeight="1">
      <c r="A271" s="290" t="str">
        <f>IF(B271="","",VLOOKUP(B271,資料表!$A$3:$E$298,5,0))</f>
        <v/>
      </c>
      <c r="B271" s="67"/>
      <c r="C271" s="259" t="str">
        <f>IF($B271="","",VLOOKUP($B271,資料表!$A:$C,2,FALSE))</f>
        <v/>
      </c>
      <c r="D271" s="259" t="str">
        <f>IF($B271="","",VLOOKUP($B271,資料表!$A:$C,3,FALSE))</f>
        <v/>
      </c>
      <c r="E271" s="263"/>
      <c r="F271" s="261" t="str">
        <f>IF($E271="","",VLOOKUP($E271,資料表!$G:$I,2,FALSE))</f>
        <v/>
      </c>
      <c r="G271" s="262" t="str">
        <f>IF($E271="","",VLOOKUP($E271,資料表!$G:$I,3,FALSE))</f>
        <v/>
      </c>
      <c r="H271" s="71"/>
      <c r="I271" s="72"/>
      <c r="J271" s="70"/>
      <c r="K271" s="278">
        <f t="shared" si="8"/>
        <v>0</v>
      </c>
      <c r="L271" s="278">
        <f t="shared" si="9"/>
        <v>0</v>
      </c>
      <c r="M271" s="75"/>
      <c r="N271" s="76"/>
      <c r="O271" s="76"/>
      <c r="P271" s="77"/>
      <c r="Q271" s="18" t="str">
        <f>IF(B271="","",VLOOKUP(B271,資料表!$A$3:$D$198,4,0))</f>
        <v/>
      </c>
    </row>
    <row r="272" spans="1:17" ht="20.100000000000001" customHeight="1">
      <c r="A272" s="290" t="str">
        <f>IF(B272="","",VLOOKUP(B272,資料表!$A$3:$E$298,5,0))</f>
        <v/>
      </c>
      <c r="B272" s="67"/>
      <c r="C272" s="259" t="str">
        <f>IF($B272="","",VLOOKUP($B272,資料表!$A:$C,2,FALSE))</f>
        <v/>
      </c>
      <c r="D272" s="259" t="str">
        <f>IF($B272="","",VLOOKUP($B272,資料表!$A:$C,3,FALSE))</f>
        <v/>
      </c>
      <c r="E272" s="263"/>
      <c r="F272" s="261" t="str">
        <f>IF($E272="","",VLOOKUP($E272,資料表!$G:$I,2,FALSE))</f>
        <v/>
      </c>
      <c r="G272" s="262" t="str">
        <f>IF($E272="","",VLOOKUP($E272,資料表!$G:$I,3,FALSE))</f>
        <v/>
      </c>
      <c r="H272" s="71"/>
      <c r="I272" s="72"/>
      <c r="J272" s="70"/>
      <c r="K272" s="278">
        <f t="shared" si="8"/>
        <v>0</v>
      </c>
      <c r="L272" s="278">
        <f t="shared" si="9"/>
        <v>0</v>
      </c>
      <c r="M272" s="75"/>
      <c r="N272" s="76"/>
      <c r="O272" s="76"/>
      <c r="P272" s="77"/>
      <c r="Q272" s="18" t="str">
        <f>IF(B272="","",VLOOKUP(B272,資料表!$A$3:$D$198,4,0))</f>
        <v/>
      </c>
    </row>
    <row r="273" spans="1:17" ht="20.100000000000001" customHeight="1">
      <c r="A273" s="290" t="str">
        <f>IF(B273="","",VLOOKUP(B273,資料表!$A$3:$E$298,5,0))</f>
        <v/>
      </c>
      <c r="B273" s="67"/>
      <c r="C273" s="259" t="str">
        <f>IF($B273="","",VLOOKUP($B273,資料表!$A:$C,2,FALSE))</f>
        <v/>
      </c>
      <c r="D273" s="259" t="str">
        <f>IF($B273="","",VLOOKUP($B273,資料表!$A:$C,3,FALSE))</f>
        <v/>
      </c>
      <c r="E273" s="263"/>
      <c r="F273" s="261" t="str">
        <f>IF($E273="","",VLOOKUP($E273,資料表!$G:$I,2,FALSE))</f>
        <v/>
      </c>
      <c r="G273" s="262" t="str">
        <f>IF($E273="","",VLOOKUP($E273,資料表!$G:$I,3,FALSE))</f>
        <v/>
      </c>
      <c r="H273" s="71"/>
      <c r="I273" s="72"/>
      <c r="J273" s="70"/>
      <c r="K273" s="278">
        <f t="shared" si="8"/>
        <v>0</v>
      </c>
      <c r="L273" s="278">
        <f t="shared" si="9"/>
        <v>0</v>
      </c>
      <c r="M273" s="75"/>
      <c r="N273" s="76"/>
      <c r="O273" s="76"/>
      <c r="P273" s="77"/>
      <c r="Q273" s="18" t="str">
        <f>IF(B273="","",VLOOKUP(B273,資料表!$A$3:$D$198,4,0))</f>
        <v/>
      </c>
    </row>
    <row r="274" spans="1:17" ht="20.100000000000001" customHeight="1">
      <c r="A274" s="290" t="str">
        <f>IF(B274="","",VLOOKUP(B274,資料表!$A$3:$E$298,5,0))</f>
        <v/>
      </c>
      <c r="B274" s="67"/>
      <c r="C274" s="259" t="str">
        <f>IF($B274="","",VLOOKUP($B274,資料表!$A:$C,2,FALSE))</f>
        <v/>
      </c>
      <c r="D274" s="259" t="str">
        <f>IF($B274="","",VLOOKUP($B274,資料表!$A:$C,3,FALSE))</f>
        <v/>
      </c>
      <c r="E274" s="263"/>
      <c r="F274" s="261" t="str">
        <f>IF($E274="","",VLOOKUP($E274,資料表!$G:$I,2,FALSE))</f>
        <v/>
      </c>
      <c r="G274" s="262" t="str">
        <f>IF($E274="","",VLOOKUP($E274,資料表!$G:$I,3,FALSE))</f>
        <v/>
      </c>
      <c r="H274" s="71"/>
      <c r="I274" s="72"/>
      <c r="J274" s="70"/>
      <c r="K274" s="278">
        <f t="shared" si="8"/>
        <v>0</v>
      </c>
      <c r="L274" s="278">
        <f t="shared" si="9"/>
        <v>0</v>
      </c>
      <c r="M274" s="75"/>
      <c r="N274" s="76"/>
      <c r="O274" s="76"/>
      <c r="P274" s="77"/>
      <c r="Q274" s="18" t="str">
        <f>IF(B274="","",VLOOKUP(B274,資料表!$A$3:$D$198,4,0))</f>
        <v/>
      </c>
    </row>
    <row r="275" spans="1:17" ht="20.100000000000001" customHeight="1">
      <c r="A275" s="290" t="str">
        <f>IF(B275="","",VLOOKUP(B275,資料表!$A$3:$E$298,5,0))</f>
        <v/>
      </c>
      <c r="B275" s="67"/>
      <c r="C275" s="259" t="str">
        <f>IF($B275="","",VLOOKUP($B275,資料表!$A:$C,2,FALSE))</f>
        <v/>
      </c>
      <c r="D275" s="259" t="str">
        <f>IF($B275="","",VLOOKUP($B275,資料表!$A:$C,3,FALSE))</f>
        <v/>
      </c>
      <c r="E275" s="263"/>
      <c r="F275" s="261" t="str">
        <f>IF($E275="","",VLOOKUP($E275,資料表!$G:$I,2,FALSE))</f>
        <v/>
      </c>
      <c r="G275" s="262" t="str">
        <f>IF($E275="","",VLOOKUP($E275,資料表!$G:$I,3,FALSE))</f>
        <v/>
      </c>
      <c r="H275" s="71"/>
      <c r="I275" s="72"/>
      <c r="J275" s="70"/>
      <c r="K275" s="278">
        <f t="shared" si="8"/>
        <v>0</v>
      </c>
      <c r="L275" s="278">
        <f t="shared" si="9"/>
        <v>0</v>
      </c>
      <c r="M275" s="75"/>
      <c r="N275" s="76"/>
      <c r="O275" s="76"/>
      <c r="P275" s="77"/>
      <c r="Q275" s="18" t="str">
        <f>IF(B275="","",VLOOKUP(B275,資料表!$A$3:$D$198,4,0))</f>
        <v/>
      </c>
    </row>
    <row r="276" spans="1:17" ht="20.100000000000001" customHeight="1">
      <c r="A276" s="290" t="str">
        <f>IF(B276="","",VLOOKUP(B276,資料表!$A$3:$E$298,5,0))</f>
        <v/>
      </c>
      <c r="B276" s="67"/>
      <c r="C276" s="259" t="str">
        <f>IF($B276="","",VLOOKUP($B276,資料表!$A:$C,2,FALSE))</f>
        <v/>
      </c>
      <c r="D276" s="259" t="str">
        <f>IF($B276="","",VLOOKUP($B276,資料表!$A:$C,3,FALSE))</f>
        <v/>
      </c>
      <c r="E276" s="263"/>
      <c r="F276" s="261" t="str">
        <f>IF($E276="","",VLOOKUP($E276,資料表!$G:$I,2,FALSE))</f>
        <v/>
      </c>
      <c r="G276" s="262" t="str">
        <f>IF($E276="","",VLOOKUP($E276,資料表!$G:$I,3,FALSE))</f>
        <v/>
      </c>
      <c r="H276" s="71"/>
      <c r="I276" s="72"/>
      <c r="J276" s="70"/>
      <c r="K276" s="278">
        <f t="shared" si="8"/>
        <v>0</v>
      </c>
      <c r="L276" s="278">
        <f t="shared" si="9"/>
        <v>0</v>
      </c>
      <c r="M276" s="75"/>
      <c r="N276" s="76"/>
      <c r="O276" s="76"/>
      <c r="P276" s="77"/>
      <c r="Q276" s="18" t="str">
        <f>IF(B276="","",VLOOKUP(B276,資料表!$A$3:$D$198,4,0))</f>
        <v/>
      </c>
    </row>
    <row r="277" spans="1:17" ht="20.100000000000001" customHeight="1">
      <c r="A277" s="290" t="str">
        <f>IF(B277="","",VLOOKUP(B277,資料表!$A$3:$E$298,5,0))</f>
        <v/>
      </c>
      <c r="B277" s="67"/>
      <c r="C277" s="259" t="str">
        <f>IF($B277="","",VLOOKUP($B277,資料表!$A:$C,2,FALSE))</f>
        <v/>
      </c>
      <c r="D277" s="259" t="str">
        <f>IF($B277="","",VLOOKUP($B277,資料表!$A:$C,3,FALSE))</f>
        <v/>
      </c>
      <c r="E277" s="263"/>
      <c r="F277" s="261" t="str">
        <f>IF($E277="","",VLOOKUP($E277,資料表!$G:$I,2,FALSE))</f>
        <v/>
      </c>
      <c r="G277" s="262" t="str">
        <f>IF($E277="","",VLOOKUP($E277,資料表!$G:$I,3,FALSE))</f>
        <v/>
      </c>
      <c r="H277" s="71"/>
      <c r="I277" s="72"/>
      <c r="J277" s="70"/>
      <c r="K277" s="278">
        <f t="shared" si="8"/>
        <v>0</v>
      </c>
      <c r="L277" s="278">
        <f t="shared" si="9"/>
        <v>0</v>
      </c>
      <c r="M277" s="75"/>
      <c r="N277" s="76"/>
      <c r="O277" s="76"/>
      <c r="P277" s="77"/>
      <c r="Q277" s="18" t="str">
        <f>IF(B277="","",VLOOKUP(B277,資料表!$A$3:$D$198,4,0))</f>
        <v/>
      </c>
    </row>
    <row r="278" spans="1:17" ht="20.100000000000001" customHeight="1">
      <c r="A278" s="290" t="str">
        <f>IF(B278="","",VLOOKUP(B278,資料表!$A$3:$E$298,5,0))</f>
        <v/>
      </c>
      <c r="B278" s="67"/>
      <c r="C278" s="259" t="str">
        <f>IF($B278="","",VLOOKUP($B278,資料表!$A:$C,2,FALSE))</f>
        <v/>
      </c>
      <c r="D278" s="259" t="str">
        <f>IF($B278="","",VLOOKUP($B278,資料表!$A:$C,3,FALSE))</f>
        <v/>
      </c>
      <c r="E278" s="263"/>
      <c r="F278" s="261" t="str">
        <f>IF($E278="","",VLOOKUP($E278,資料表!$G:$I,2,FALSE))</f>
        <v/>
      </c>
      <c r="G278" s="262" t="str">
        <f>IF($E278="","",VLOOKUP($E278,資料表!$G:$I,3,FALSE))</f>
        <v/>
      </c>
      <c r="H278" s="71"/>
      <c r="I278" s="72"/>
      <c r="J278" s="70"/>
      <c r="K278" s="278">
        <f t="shared" si="8"/>
        <v>0</v>
      </c>
      <c r="L278" s="278">
        <f t="shared" si="9"/>
        <v>0</v>
      </c>
      <c r="M278" s="75"/>
      <c r="N278" s="76"/>
      <c r="O278" s="76"/>
      <c r="P278" s="77"/>
      <c r="Q278" s="18" t="str">
        <f>IF(B278="","",VLOOKUP(B278,資料表!$A$3:$D$198,4,0))</f>
        <v/>
      </c>
    </row>
    <row r="279" spans="1:17" ht="20.100000000000001" customHeight="1">
      <c r="A279" s="290" t="str">
        <f>IF(B279="","",VLOOKUP(B279,資料表!$A$3:$E$298,5,0))</f>
        <v/>
      </c>
      <c r="B279" s="67"/>
      <c r="C279" s="259" t="str">
        <f>IF($B279="","",VLOOKUP($B279,資料表!$A:$C,2,FALSE))</f>
        <v/>
      </c>
      <c r="D279" s="259" t="str">
        <f>IF($B279="","",VLOOKUP($B279,資料表!$A:$C,3,FALSE))</f>
        <v/>
      </c>
      <c r="E279" s="263"/>
      <c r="F279" s="261" t="str">
        <f>IF($E279="","",VLOOKUP($E279,資料表!$G:$I,2,FALSE))</f>
        <v/>
      </c>
      <c r="G279" s="262" t="str">
        <f>IF($E279="","",VLOOKUP($E279,資料表!$G:$I,3,FALSE))</f>
        <v/>
      </c>
      <c r="H279" s="71"/>
      <c r="I279" s="72"/>
      <c r="J279" s="70"/>
      <c r="K279" s="278">
        <f t="shared" si="8"/>
        <v>0</v>
      </c>
      <c r="L279" s="278">
        <f t="shared" si="9"/>
        <v>0</v>
      </c>
      <c r="M279" s="75"/>
      <c r="N279" s="76"/>
      <c r="O279" s="76"/>
      <c r="P279" s="77"/>
      <c r="Q279" s="18" t="str">
        <f>IF(B279="","",VLOOKUP(B279,資料表!$A$3:$D$198,4,0))</f>
        <v/>
      </c>
    </row>
    <row r="280" spans="1:17" ht="20.100000000000001" customHeight="1">
      <c r="A280" s="290" t="str">
        <f>IF(B280="","",VLOOKUP(B280,資料表!$A$3:$E$298,5,0))</f>
        <v/>
      </c>
      <c r="B280" s="67"/>
      <c r="C280" s="259" t="str">
        <f>IF($B280="","",VLOOKUP($B280,資料表!$A:$C,2,FALSE))</f>
        <v/>
      </c>
      <c r="D280" s="259" t="str">
        <f>IF($B280="","",VLOOKUP($B280,資料表!$A:$C,3,FALSE))</f>
        <v/>
      </c>
      <c r="E280" s="263"/>
      <c r="F280" s="261" t="str">
        <f>IF($E280="","",VLOOKUP($E280,資料表!$G:$I,2,FALSE))</f>
        <v/>
      </c>
      <c r="G280" s="262" t="str">
        <f>IF($E280="","",VLOOKUP($E280,資料表!$G:$I,3,FALSE))</f>
        <v/>
      </c>
      <c r="H280" s="71"/>
      <c r="I280" s="72"/>
      <c r="J280" s="70"/>
      <c r="K280" s="278">
        <f t="shared" si="8"/>
        <v>0</v>
      </c>
      <c r="L280" s="278">
        <f t="shared" si="9"/>
        <v>0</v>
      </c>
      <c r="M280" s="75"/>
      <c r="N280" s="76"/>
      <c r="O280" s="76"/>
      <c r="P280" s="77"/>
      <c r="Q280" s="18" t="str">
        <f>IF(B280="","",VLOOKUP(B280,資料表!$A$3:$D$198,4,0))</f>
        <v/>
      </c>
    </row>
    <row r="281" spans="1:17" ht="20.100000000000001" customHeight="1">
      <c r="A281" s="290" t="str">
        <f>IF(B281="","",VLOOKUP(B281,資料表!$A$3:$E$298,5,0))</f>
        <v/>
      </c>
      <c r="B281" s="67"/>
      <c r="C281" s="259" t="str">
        <f>IF($B281="","",VLOOKUP($B281,資料表!$A:$C,2,FALSE))</f>
        <v/>
      </c>
      <c r="D281" s="259" t="str">
        <f>IF($B281="","",VLOOKUP($B281,資料表!$A:$C,3,FALSE))</f>
        <v/>
      </c>
      <c r="E281" s="263"/>
      <c r="F281" s="261" t="str">
        <f>IF($E281="","",VLOOKUP($E281,資料表!$G:$I,2,FALSE))</f>
        <v/>
      </c>
      <c r="G281" s="262" t="str">
        <f>IF($E281="","",VLOOKUP($E281,資料表!$G:$I,3,FALSE))</f>
        <v/>
      </c>
      <c r="H281" s="71"/>
      <c r="I281" s="72"/>
      <c r="J281" s="70"/>
      <c r="K281" s="278">
        <f t="shared" si="8"/>
        <v>0</v>
      </c>
      <c r="L281" s="278">
        <f t="shared" si="9"/>
        <v>0</v>
      </c>
      <c r="M281" s="75"/>
      <c r="N281" s="76"/>
      <c r="O281" s="76"/>
      <c r="P281" s="77"/>
      <c r="Q281" s="18" t="str">
        <f>IF(B281="","",VLOOKUP(B281,資料表!$A$3:$D$198,4,0))</f>
        <v/>
      </c>
    </row>
    <row r="282" spans="1:17" ht="20.100000000000001" customHeight="1">
      <c r="A282" s="290" t="str">
        <f>IF(B282="","",VLOOKUP(B282,資料表!$A$3:$E$298,5,0))</f>
        <v/>
      </c>
      <c r="B282" s="67"/>
      <c r="C282" s="259" t="str">
        <f>IF($B282="","",VLOOKUP($B282,資料表!$A:$C,2,FALSE))</f>
        <v/>
      </c>
      <c r="D282" s="259" t="str">
        <f>IF($B282="","",VLOOKUP($B282,資料表!$A:$C,3,FALSE))</f>
        <v/>
      </c>
      <c r="E282" s="263"/>
      <c r="F282" s="261" t="str">
        <f>IF($E282="","",VLOOKUP($E282,資料表!$G:$I,2,FALSE))</f>
        <v/>
      </c>
      <c r="G282" s="262" t="str">
        <f>IF($E282="","",VLOOKUP($E282,資料表!$G:$I,3,FALSE))</f>
        <v/>
      </c>
      <c r="H282" s="71"/>
      <c r="I282" s="72"/>
      <c r="J282" s="70"/>
      <c r="K282" s="278">
        <f t="shared" si="8"/>
        <v>0</v>
      </c>
      <c r="L282" s="278">
        <f t="shared" si="9"/>
        <v>0</v>
      </c>
      <c r="M282" s="75"/>
      <c r="N282" s="76"/>
      <c r="O282" s="76"/>
      <c r="P282" s="77"/>
      <c r="Q282" s="18" t="str">
        <f>IF(B282="","",VLOOKUP(B282,資料表!$A$3:$D$198,4,0))</f>
        <v/>
      </c>
    </row>
    <row r="283" spans="1:17" ht="20.100000000000001" customHeight="1">
      <c r="A283" s="290" t="str">
        <f>IF(B283="","",VLOOKUP(B283,資料表!$A$3:$E$298,5,0))</f>
        <v/>
      </c>
      <c r="B283" s="67"/>
      <c r="C283" s="259" t="str">
        <f>IF($B283="","",VLOOKUP($B283,資料表!$A:$C,2,FALSE))</f>
        <v/>
      </c>
      <c r="D283" s="259" t="str">
        <f>IF($B283="","",VLOOKUP($B283,資料表!$A:$C,3,FALSE))</f>
        <v/>
      </c>
      <c r="E283" s="263"/>
      <c r="F283" s="261" t="str">
        <f>IF($E283="","",VLOOKUP($E283,資料表!$G:$I,2,FALSE))</f>
        <v/>
      </c>
      <c r="G283" s="262" t="str">
        <f>IF($E283="","",VLOOKUP($E283,資料表!$G:$I,3,FALSE))</f>
        <v/>
      </c>
      <c r="H283" s="71"/>
      <c r="I283" s="72"/>
      <c r="J283" s="70"/>
      <c r="K283" s="278">
        <f t="shared" si="8"/>
        <v>0</v>
      </c>
      <c r="L283" s="278">
        <f t="shared" si="9"/>
        <v>0</v>
      </c>
      <c r="M283" s="75"/>
      <c r="N283" s="76"/>
      <c r="O283" s="76"/>
      <c r="P283" s="77"/>
      <c r="Q283" s="18" t="str">
        <f>IF(B283="","",VLOOKUP(B283,資料表!$A$3:$D$198,4,0))</f>
        <v/>
      </c>
    </row>
    <row r="284" spans="1:17" ht="20.100000000000001" customHeight="1">
      <c r="A284" s="290" t="str">
        <f>IF(B284="","",VLOOKUP(B284,資料表!$A$3:$E$298,5,0))</f>
        <v/>
      </c>
      <c r="B284" s="67"/>
      <c r="C284" s="259" t="str">
        <f>IF($B284="","",VLOOKUP($B284,資料表!$A:$C,2,FALSE))</f>
        <v/>
      </c>
      <c r="D284" s="259" t="str">
        <f>IF($B284="","",VLOOKUP($B284,資料表!$A:$C,3,FALSE))</f>
        <v/>
      </c>
      <c r="E284" s="263"/>
      <c r="F284" s="261" t="str">
        <f>IF($E284="","",VLOOKUP($E284,資料表!$G:$I,2,FALSE))</f>
        <v/>
      </c>
      <c r="G284" s="262" t="str">
        <f>IF($E284="","",VLOOKUP($E284,資料表!$G:$I,3,FALSE))</f>
        <v/>
      </c>
      <c r="H284" s="71"/>
      <c r="I284" s="72"/>
      <c r="J284" s="70"/>
      <c r="K284" s="278">
        <f t="shared" si="8"/>
        <v>0</v>
      </c>
      <c r="L284" s="278">
        <f t="shared" si="9"/>
        <v>0</v>
      </c>
      <c r="M284" s="75"/>
      <c r="N284" s="76"/>
      <c r="O284" s="76"/>
      <c r="P284" s="77"/>
      <c r="Q284" s="18" t="str">
        <f>IF(B284="","",VLOOKUP(B284,資料表!$A$3:$D$198,4,0))</f>
        <v/>
      </c>
    </row>
    <row r="285" spans="1:17" ht="20.100000000000001" customHeight="1">
      <c r="A285" s="290" t="str">
        <f>IF(B285="","",VLOOKUP(B285,資料表!$A$3:$E$298,5,0))</f>
        <v/>
      </c>
      <c r="B285" s="67"/>
      <c r="C285" s="259" t="str">
        <f>IF($B285="","",VLOOKUP($B285,資料表!$A:$C,2,FALSE))</f>
        <v/>
      </c>
      <c r="D285" s="259" t="str">
        <f>IF($B285="","",VLOOKUP($B285,資料表!$A:$C,3,FALSE))</f>
        <v/>
      </c>
      <c r="E285" s="263"/>
      <c r="F285" s="261" t="str">
        <f>IF($E285="","",VLOOKUP($E285,資料表!$G:$I,2,FALSE))</f>
        <v/>
      </c>
      <c r="G285" s="262" t="str">
        <f>IF($E285="","",VLOOKUP($E285,資料表!$G:$I,3,FALSE))</f>
        <v/>
      </c>
      <c r="H285" s="71"/>
      <c r="I285" s="72"/>
      <c r="J285" s="70"/>
      <c r="K285" s="278">
        <f t="shared" si="8"/>
        <v>0</v>
      </c>
      <c r="L285" s="278">
        <f t="shared" si="9"/>
        <v>0</v>
      </c>
      <c r="M285" s="75"/>
      <c r="N285" s="76"/>
      <c r="O285" s="76"/>
      <c r="P285" s="77"/>
      <c r="Q285" s="18" t="str">
        <f>IF(B285="","",VLOOKUP(B285,資料表!$A$3:$D$198,4,0))</f>
        <v/>
      </c>
    </row>
    <row r="286" spans="1:17" ht="20.100000000000001" customHeight="1">
      <c r="A286" s="290" t="str">
        <f>IF(B286="","",VLOOKUP(B286,資料表!$A$3:$E$298,5,0))</f>
        <v/>
      </c>
      <c r="B286" s="67"/>
      <c r="C286" s="259" t="str">
        <f>IF($B286="","",VLOOKUP($B286,資料表!$A:$C,2,FALSE))</f>
        <v/>
      </c>
      <c r="D286" s="259" t="str">
        <f>IF($B286="","",VLOOKUP($B286,資料表!$A:$C,3,FALSE))</f>
        <v/>
      </c>
      <c r="E286" s="263"/>
      <c r="F286" s="261" t="str">
        <f>IF($E286="","",VLOOKUP($E286,資料表!$G:$I,2,FALSE))</f>
        <v/>
      </c>
      <c r="G286" s="262" t="str">
        <f>IF($E286="","",VLOOKUP($E286,資料表!$G:$I,3,FALSE))</f>
        <v/>
      </c>
      <c r="H286" s="71"/>
      <c r="I286" s="72"/>
      <c r="J286" s="70"/>
      <c r="K286" s="278">
        <f t="shared" si="8"/>
        <v>0</v>
      </c>
      <c r="L286" s="278">
        <f t="shared" si="9"/>
        <v>0</v>
      </c>
      <c r="M286" s="75"/>
      <c r="N286" s="76"/>
      <c r="O286" s="76"/>
      <c r="P286" s="77"/>
      <c r="Q286" s="18" t="str">
        <f>IF(B286="","",VLOOKUP(B286,資料表!$A$3:$D$198,4,0))</f>
        <v/>
      </c>
    </row>
    <row r="287" spans="1:17" ht="20.100000000000001" customHeight="1">
      <c r="A287" s="290" t="str">
        <f>IF(B287="","",VLOOKUP(B287,資料表!$A$3:$E$298,5,0))</f>
        <v/>
      </c>
      <c r="B287" s="67"/>
      <c r="C287" s="259" t="str">
        <f>IF($B287="","",VLOOKUP($B287,資料表!$A:$C,2,FALSE))</f>
        <v/>
      </c>
      <c r="D287" s="259" t="str">
        <f>IF($B287="","",VLOOKUP($B287,資料表!$A:$C,3,FALSE))</f>
        <v/>
      </c>
      <c r="E287" s="263"/>
      <c r="F287" s="261" t="str">
        <f>IF($E287="","",VLOOKUP($E287,資料表!$G:$I,2,FALSE))</f>
        <v/>
      </c>
      <c r="G287" s="262" t="str">
        <f>IF($E287="","",VLOOKUP($E287,資料表!$G:$I,3,FALSE))</f>
        <v/>
      </c>
      <c r="H287" s="71"/>
      <c r="I287" s="72"/>
      <c r="J287" s="70"/>
      <c r="K287" s="278">
        <f t="shared" si="8"/>
        <v>0</v>
      </c>
      <c r="L287" s="278">
        <f t="shared" si="9"/>
        <v>0</v>
      </c>
      <c r="M287" s="75"/>
      <c r="N287" s="76"/>
      <c r="O287" s="76"/>
      <c r="P287" s="77"/>
      <c r="Q287" s="18" t="str">
        <f>IF(B287="","",VLOOKUP(B287,資料表!$A$3:$D$198,4,0))</f>
        <v/>
      </c>
    </row>
    <row r="288" spans="1:17" ht="20.100000000000001" customHeight="1">
      <c r="A288" s="290" t="str">
        <f>IF(B288="","",VLOOKUP(B288,資料表!$A$3:$E$298,5,0))</f>
        <v/>
      </c>
      <c r="B288" s="67"/>
      <c r="C288" s="259" t="str">
        <f>IF($B288="","",VLOOKUP($B288,資料表!$A:$C,2,FALSE))</f>
        <v/>
      </c>
      <c r="D288" s="259" t="str">
        <f>IF($B288="","",VLOOKUP($B288,資料表!$A:$C,3,FALSE))</f>
        <v/>
      </c>
      <c r="E288" s="263"/>
      <c r="F288" s="261" t="str">
        <f>IF($E288="","",VLOOKUP($E288,資料表!$G:$I,2,FALSE))</f>
        <v/>
      </c>
      <c r="G288" s="262" t="str">
        <f>IF($E288="","",VLOOKUP($E288,資料表!$G:$I,3,FALSE))</f>
        <v/>
      </c>
      <c r="H288" s="71"/>
      <c r="I288" s="72"/>
      <c r="J288" s="70"/>
      <c r="K288" s="278">
        <f t="shared" si="8"/>
        <v>0</v>
      </c>
      <c r="L288" s="278">
        <f t="shared" si="9"/>
        <v>0</v>
      </c>
      <c r="M288" s="75"/>
      <c r="N288" s="76"/>
      <c r="O288" s="76"/>
      <c r="P288" s="77"/>
      <c r="Q288" s="18" t="str">
        <f>IF(B288="","",VLOOKUP(B288,資料表!$A$3:$D$198,4,0))</f>
        <v/>
      </c>
    </row>
    <row r="289" spans="1:17" ht="20.100000000000001" customHeight="1">
      <c r="A289" s="290" t="str">
        <f>IF(B289="","",VLOOKUP(B289,資料表!$A$3:$E$298,5,0))</f>
        <v/>
      </c>
      <c r="B289" s="67"/>
      <c r="C289" s="259" t="str">
        <f>IF($B289="","",VLOOKUP($B289,資料表!$A:$C,2,FALSE))</f>
        <v/>
      </c>
      <c r="D289" s="259" t="str">
        <f>IF($B289="","",VLOOKUP($B289,資料表!$A:$C,3,FALSE))</f>
        <v/>
      </c>
      <c r="E289" s="263"/>
      <c r="F289" s="261" t="str">
        <f>IF($E289="","",VLOOKUP($E289,資料表!$G:$I,2,FALSE))</f>
        <v/>
      </c>
      <c r="G289" s="262" t="str">
        <f>IF($E289="","",VLOOKUP($E289,資料表!$G:$I,3,FALSE))</f>
        <v/>
      </c>
      <c r="H289" s="71"/>
      <c r="I289" s="72"/>
      <c r="J289" s="70"/>
      <c r="K289" s="278">
        <f t="shared" si="8"/>
        <v>0</v>
      </c>
      <c r="L289" s="278">
        <f t="shared" si="9"/>
        <v>0</v>
      </c>
      <c r="M289" s="75"/>
      <c r="N289" s="76"/>
      <c r="O289" s="76"/>
      <c r="P289" s="77"/>
      <c r="Q289" s="18" t="str">
        <f>IF(B289="","",VLOOKUP(B289,資料表!$A$3:$D$198,4,0))</f>
        <v/>
      </c>
    </row>
    <row r="290" spans="1:17" ht="20.100000000000001" customHeight="1">
      <c r="A290" s="290" t="str">
        <f>IF(B290="","",VLOOKUP(B290,資料表!$A$3:$E$298,5,0))</f>
        <v/>
      </c>
      <c r="B290" s="67"/>
      <c r="C290" s="259" t="str">
        <f>IF($B290="","",VLOOKUP($B290,資料表!$A:$C,2,FALSE))</f>
        <v/>
      </c>
      <c r="D290" s="259" t="str">
        <f>IF($B290="","",VLOOKUP($B290,資料表!$A:$C,3,FALSE))</f>
        <v/>
      </c>
      <c r="E290" s="263"/>
      <c r="F290" s="261" t="str">
        <f>IF($E290="","",VLOOKUP($E290,資料表!$G:$I,2,FALSE))</f>
        <v/>
      </c>
      <c r="G290" s="262" t="str">
        <f>IF($E290="","",VLOOKUP($E290,資料表!$G:$I,3,FALSE))</f>
        <v/>
      </c>
      <c r="H290" s="71"/>
      <c r="I290" s="72"/>
      <c r="J290" s="70"/>
      <c r="K290" s="278">
        <f t="shared" si="8"/>
        <v>0</v>
      </c>
      <c r="L290" s="278">
        <f t="shared" si="9"/>
        <v>0</v>
      </c>
      <c r="M290" s="75"/>
      <c r="N290" s="76"/>
      <c r="O290" s="76"/>
      <c r="P290" s="77"/>
      <c r="Q290" s="18" t="str">
        <f>IF(B290="","",VLOOKUP(B290,資料表!$A$3:$D$198,4,0))</f>
        <v/>
      </c>
    </row>
    <row r="291" spans="1:17" ht="20.100000000000001" customHeight="1">
      <c r="A291" s="290" t="str">
        <f>IF(B291="","",VLOOKUP(B291,資料表!$A$3:$E$298,5,0))</f>
        <v/>
      </c>
      <c r="B291" s="67"/>
      <c r="C291" s="259" t="str">
        <f>IF($B291="","",VLOOKUP($B291,資料表!$A:$C,2,FALSE))</f>
        <v/>
      </c>
      <c r="D291" s="259" t="str">
        <f>IF($B291="","",VLOOKUP($B291,資料表!$A:$C,3,FALSE))</f>
        <v/>
      </c>
      <c r="E291" s="263"/>
      <c r="F291" s="261" t="str">
        <f>IF($E291="","",VLOOKUP($E291,資料表!$G:$I,2,FALSE))</f>
        <v/>
      </c>
      <c r="G291" s="262" t="str">
        <f>IF($E291="","",VLOOKUP($E291,資料表!$G:$I,3,FALSE))</f>
        <v/>
      </c>
      <c r="H291" s="71"/>
      <c r="I291" s="72"/>
      <c r="J291" s="70"/>
      <c r="K291" s="278">
        <f t="shared" si="8"/>
        <v>0</v>
      </c>
      <c r="L291" s="278">
        <f t="shared" si="9"/>
        <v>0</v>
      </c>
      <c r="M291" s="75"/>
      <c r="N291" s="76"/>
      <c r="O291" s="76"/>
      <c r="P291" s="77"/>
      <c r="Q291" s="18" t="str">
        <f>IF(B291="","",VLOOKUP(B291,資料表!$A$3:$D$198,4,0))</f>
        <v/>
      </c>
    </row>
    <row r="292" spans="1:17" ht="20.100000000000001" customHeight="1">
      <c r="A292" s="290" t="str">
        <f>IF(B292="","",VLOOKUP(B292,資料表!$A$3:$E$298,5,0))</f>
        <v/>
      </c>
      <c r="B292" s="67"/>
      <c r="C292" s="259" t="str">
        <f>IF($B292="","",VLOOKUP($B292,資料表!$A:$C,2,FALSE))</f>
        <v/>
      </c>
      <c r="D292" s="259" t="str">
        <f>IF($B292="","",VLOOKUP($B292,資料表!$A:$C,3,FALSE))</f>
        <v/>
      </c>
      <c r="E292" s="263"/>
      <c r="F292" s="261" t="str">
        <f>IF($E292="","",VLOOKUP($E292,資料表!$G:$I,2,FALSE))</f>
        <v/>
      </c>
      <c r="G292" s="262" t="str">
        <f>IF($E292="","",VLOOKUP($E292,資料表!$G:$I,3,FALSE))</f>
        <v/>
      </c>
      <c r="H292" s="71"/>
      <c r="I292" s="72"/>
      <c r="J292" s="70"/>
      <c r="K292" s="278">
        <f t="shared" si="8"/>
        <v>0</v>
      </c>
      <c r="L292" s="278">
        <f t="shared" si="9"/>
        <v>0</v>
      </c>
      <c r="M292" s="75"/>
      <c r="N292" s="76"/>
      <c r="O292" s="76"/>
      <c r="P292" s="77"/>
      <c r="Q292" s="18" t="str">
        <f>IF(B292="","",VLOOKUP(B292,資料表!$A$3:$D$198,4,0))</f>
        <v/>
      </c>
    </row>
    <row r="293" spans="1:17" ht="20.100000000000001" customHeight="1">
      <c r="A293" s="290" t="str">
        <f>IF(B293="","",VLOOKUP(B293,資料表!$A$3:$E$298,5,0))</f>
        <v/>
      </c>
      <c r="B293" s="67"/>
      <c r="C293" s="259" t="str">
        <f>IF($B293="","",VLOOKUP($B293,資料表!$A:$C,2,FALSE))</f>
        <v/>
      </c>
      <c r="D293" s="259" t="str">
        <f>IF($B293="","",VLOOKUP($B293,資料表!$A:$C,3,FALSE))</f>
        <v/>
      </c>
      <c r="E293" s="263"/>
      <c r="F293" s="261" t="str">
        <f>IF($E293="","",VLOOKUP($E293,資料表!$G:$I,2,FALSE))</f>
        <v/>
      </c>
      <c r="G293" s="262" t="str">
        <f>IF($E293="","",VLOOKUP($E293,資料表!$G:$I,3,FALSE))</f>
        <v/>
      </c>
      <c r="H293" s="71"/>
      <c r="I293" s="72"/>
      <c r="J293" s="70"/>
      <c r="K293" s="278">
        <f t="shared" si="8"/>
        <v>0</v>
      </c>
      <c r="L293" s="278">
        <f t="shared" si="9"/>
        <v>0</v>
      </c>
      <c r="M293" s="75"/>
      <c r="N293" s="76"/>
      <c r="O293" s="76"/>
      <c r="P293" s="77"/>
      <c r="Q293" s="18" t="str">
        <f>IF(B293="","",VLOOKUP(B293,資料表!$A$3:$D$198,4,0))</f>
        <v/>
      </c>
    </row>
    <row r="294" spans="1:17" ht="20.100000000000001" customHeight="1">
      <c r="A294" s="290" t="str">
        <f>IF(B294="","",VLOOKUP(B294,資料表!$A$3:$E$298,5,0))</f>
        <v/>
      </c>
      <c r="B294" s="67"/>
      <c r="C294" s="259" t="str">
        <f>IF($B294="","",VLOOKUP($B294,資料表!$A:$C,2,FALSE))</f>
        <v/>
      </c>
      <c r="D294" s="259" t="str">
        <f>IF($B294="","",VLOOKUP($B294,資料表!$A:$C,3,FALSE))</f>
        <v/>
      </c>
      <c r="E294" s="263"/>
      <c r="F294" s="261" t="str">
        <f>IF($E294="","",VLOOKUP($E294,資料表!$G:$I,2,FALSE))</f>
        <v/>
      </c>
      <c r="G294" s="262" t="str">
        <f>IF($E294="","",VLOOKUP($E294,資料表!$G:$I,3,FALSE))</f>
        <v/>
      </c>
      <c r="H294" s="71"/>
      <c r="I294" s="72"/>
      <c r="J294" s="70"/>
      <c r="K294" s="278">
        <f t="shared" si="8"/>
        <v>0</v>
      </c>
      <c r="L294" s="278">
        <f t="shared" si="9"/>
        <v>0</v>
      </c>
      <c r="M294" s="75"/>
      <c r="N294" s="76"/>
      <c r="O294" s="76"/>
      <c r="P294" s="77"/>
      <c r="Q294" s="18" t="str">
        <f>IF(B294="","",VLOOKUP(B294,資料表!$A$3:$D$198,4,0))</f>
        <v/>
      </c>
    </row>
    <row r="295" spans="1:17" ht="20.100000000000001" customHeight="1">
      <c r="A295" s="290" t="str">
        <f>IF(B295="","",VLOOKUP(B295,資料表!$A$3:$E$298,5,0))</f>
        <v/>
      </c>
      <c r="B295" s="67"/>
      <c r="C295" s="259" t="str">
        <f>IF($B295="","",VLOOKUP($B295,資料表!$A:$C,2,FALSE))</f>
        <v/>
      </c>
      <c r="D295" s="259" t="str">
        <f>IF($B295="","",VLOOKUP($B295,資料表!$A:$C,3,FALSE))</f>
        <v/>
      </c>
      <c r="E295" s="263"/>
      <c r="F295" s="261" t="str">
        <f>IF($E295="","",VLOOKUP($E295,資料表!$G:$I,2,FALSE))</f>
        <v/>
      </c>
      <c r="G295" s="262" t="str">
        <f>IF($E295="","",VLOOKUP($E295,資料表!$G:$I,3,FALSE))</f>
        <v/>
      </c>
      <c r="H295" s="71"/>
      <c r="I295" s="72"/>
      <c r="J295" s="70"/>
      <c r="K295" s="278">
        <f t="shared" si="8"/>
        <v>0</v>
      </c>
      <c r="L295" s="278">
        <f t="shared" si="9"/>
        <v>0</v>
      </c>
      <c r="M295" s="75"/>
      <c r="N295" s="76"/>
      <c r="O295" s="76"/>
      <c r="P295" s="77"/>
      <c r="Q295" s="18" t="str">
        <f>IF(B295="","",VLOOKUP(B295,資料表!$A$3:$D$198,4,0))</f>
        <v/>
      </c>
    </row>
    <row r="296" spans="1:17" ht="20.100000000000001" customHeight="1">
      <c r="A296" s="290" t="str">
        <f>IF(B296="","",VLOOKUP(B296,資料表!$A$3:$E$298,5,0))</f>
        <v/>
      </c>
      <c r="B296" s="67"/>
      <c r="C296" s="259" t="str">
        <f>IF($B296="","",VLOOKUP($B296,資料表!$A:$C,2,FALSE))</f>
        <v/>
      </c>
      <c r="D296" s="259" t="str">
        <f>IF($B296="","",VLOOKUP($B296,資料表!$A:$C,3,FALSE))</f>
        <v/>
      </c>
      <c r="E296" s="263"/>
      <c r="F296" s="261" t="str">
        <f>IF($E296="","",VLOOKUP($E296,資料表!$G:$I,2,FALSE))</f>
        <v/>
      </c>
      <c r="G296" s="262" t="str">
        <f>IF($E296="","",VLOOKUP($E296,資料表!$G:$I,3,FALSE))</f>
        <v/>
      </c>
      <c r="H296" s="71"/>
      <c r="I296" s="72"/>
      <c r="J296" s="70"/>
      <c r="K296" s="278">
        <f t="shared" si="8"/>
        <v>0</v>
      </c>
      <c r="L296" s="278">
        <f t="shared" si="9"/>
        <v>0</v>
      </c>
      <c r="M296" s="75"/>
      <c r="N296" s="76"/>
      <c r="O296" s="76"/>
      <c r="P296" s="77"/>
      <c r="Q296" s="18" t="str">
        <f>IF(B296="","",VLOOKUP(B296,資料表!$A$3:$D$198,4,0))</f>
        <v/>
      </c>
    </row>
    <row r="297" spans="1:17" ht="20.100000000000001" customHeight="1">
      <c r="A297" s="290" t="str">
        <f>IF(B297="","",VLOOKUP(B297,資料表!$A$3:$E$298,5,0))</f>
        <v/>
      </c>
      <c r="B297" s="67"/>
      <c r="C297" s="259" t="str">
        <f>IF($B297="","",VLOOKUP($B297,資料表!$A:$C,2,FALSE))</f>
        <v/>
      </c>
      <c r="D297" s="259" t="str">
        <f>IF($B297="","",VLOOKUP($B297,資料表!$A:$C,3,FALSE))</f>
        <v/>
      </c>
      <c r="E297" s="263"/>
      <c r="F297" s="261" t="str">
        <f>IF($E297="","",VLOOKUP($E297,資料表!$G:$I,2,FALSE))</f>
        <v/>
      </c>
      <c r="G297" s="262" t="str">
        <f>IF($E297="","",VLOOKUP($E297,資料表!$G:$I,3,FALSE))</f>
        <v/>
      </c>
      <c r="H297" s="71"/>
      <c r="I297" s="72"/>
      <c r="J297" s="70"/>
      <c r="K297" s="278">
        <f t="shared" si="8"/>
        <v>0</v>
      </c>
      <c r="L297" s="278">
        <f t="shared" si="9"/>
        <v>0</v>
      </c>
      <c r="M297" s="75"/>
      <c r="N297" s="76"/>
      <c r="O297" s="76"/>
      <c r="P297" s="77"/>
      <c r="Q297" s="18" t="str">
        <f>IF(B297="","",VLOOKUP(B297,資料表!$A$3:$D$198,4,0))</f>
        <v/>
      </c>
    </row>
    <row r="298" spans="1:17" ht="20.100000000000001" customHeight="1">
      <c r="A298" s="290" t="str">
        <f>IF(B298="","",VLOOKUP(B298,資料表!$A$3:$E$298,5,0))</f>
        <v/>
      </c>
      <c r="B298" s="67"/>
      <c r="C298" s="259" t="str">
        <f>IF($B298="","",VLOOKUP($B298,資料表!$A:$C,2,FALSE))</f>
        <v/>
      </c>
      <c r="D298" s="259" t="str">
        <f>IF($B298="","",VLOOKUP($B298,資料表!$A:$C,3,FALSE))</f>
        <v/>
      </c>
      <c r="E298" s="263"/>
      <c r="F298" s="261" t="str">
        <f>IF($E298="","",VLOOKUP($E298,資料表!$G:$I,2,FALSE))</f>
        <v/>
      </c>
      <c r="G298" s="262" t="str">
        <f>IF($E298="","",VLOOKUP($E298,資料表!$G:$I,3,FALSE))</f>
        <v/>
      </c>
      <c r="H298" s="71"/>
      <c r="I298" s="72"/>
      <c r="J298" s="70"/>
      <c r="K298" s="278">
        <f t="shared" si="8"/>
        <v>0</v>
      </c>
      <c r="L298" s="278">
        <f t="shared" si="9"/>
        <v>0</v>
      </c>
      <c r="M298" s="75"/>
      <c r="N298" s="76"/>
      <c r="O298" s="76"/>
      <c r="P298" s="77"/>
      <c r="Q298" s="18" t="str">
        <f>IF(B298="","",VLOOKUP(B298,資料表!$A$3:$D$198,4,0))</f>
        <v/>
      </c>
    </row>
    <row r="299" spans="1:17" ht="20.100000000000001" customHeight="1">
      <c r="A299" s="290" t="str">
        <f>IF(B299="","",VLOOKUP(B299,資料表!$A$3:$E$298,5,0))</f>
        <v/>
      </c>
      <c r="B299" s="67"/>
      <c r="C299" s="259" t="str">
        <f>IF($B299="","",VLOOKUP($B299,資料表!$A:$C,2,FALSE))</f>
        <v/>
      </c>
      <c r="D299" s="259" t="str">
        <f>IF($B299="","",VLOOKUP($B299,資料表!$A:$C,3,FALSE))</f>
        <v/>
      </c>
      <c r="E299" s="263"/>
      <c r="F299" s="261" t="str">
        <f>IF($E299="","",VLOOKUP($E299,資料表!$G:$I,2,FALSE))</f>
        <v/>
      </c>
      <c r="G299" s="262" t="str">
        <f>IF($E299="","",VLOOKUP($E299,資料表!$G:$I,3,FALSE))</f>
        <v/>
      </c>
      <c r="H299" s="71"/>
      <c r="I299" s="72"/>
      <c r="J299" s="70"/>
      <c r="K299" s="278">
        <f t="shared" si="8"/>
        <v>0</v>
      </c>
      <c r="L299" s="278">
        <f t="shared" si="9"/>
        <v>0</v>
      </c>
      <c r="M299" s="75"/>
      <c r="N299" s="76"/>
      <c r="O299" s="76"/>
      <c r="P299" s="77"/>
      <c r="Q299" s="18" t="str">
        <f>IF(B299="","",VLOOKUP(B299,資料表!$A$3:$D$198,4,0))</f>
        <v/>
      </c>
    </row>
    <row r="300" spans="1:17" ht="20.100000000000001" customHeight="1">
      <c r="A300" s="290" t="str">
        <f>IF(B300="","",VLOOKUP(B300,資料表!$A$3:$E$298,5,0))</f>
        <v/>
      </c>
      <c r="B300" s="67"/>
      <c r="C300" s="259" t="str">
        <f>IF($B300="","",VLOOKUP($B300,資料表!$A:$C,2,FALSE))</f>
        <v/>
      </c>
      <c r="D300" s="259" t="str">
        <f>IF($B300="","",VLOOKUP($B300,資料表!$A:$C,3,FALSE))</f>
        <v/>
      </c>
      <c r="E300" s="263"/>
      <c r="F300" s="261" t="str">
        <f>IF($E300="","",VLOOKUP($E300,資料表!$G:$I,2,FALSE))</f>
        <v/>
      </c>
      <c r="G300" s="262" t="str">
        <f>IF($E300="","",VLOOKUP($E300,資料表!$G:$I,3,FALSE))</f>
        <v/>
      </c>
      <c r="H300" s="71"/>
      <c r="I300" s="72"/>
      <c r="J300" s="70"/>
      <c r="K300" s="278">
        <f t="shared" si="8"/>
        <v>0</v>
      </c>
      <c r="L300" s="278">
        <f t="shared" si="9"/>
        <v>0</v>
      </c>
      <c r="M300" s="75"/>
      <c r="N300" s="76"/>
      <c r="O300" s="76"/>
      <c r="P300" s="77"/>
      <c r="Q300" s="18" t="str">
        <f>IF(B300="","",VLOOKUP(B300,資料表!$A$3:$D$198,4,0))</f>
        <v/>
      </c>
    </row>
    <row r="301" spans="1:17" ht="20.100000000000001" customHeight="1">
      <c r="A301" s="290" t="str">
        <f>IF(B301="","",VLOOKUP(B301,資料表!$A$3:$E$298,5,0))</f>
        <v/>
      </c>
      <c r="B301" s="67"/>
      <c r="C301" s="259" t="str">
        <f>IF($B301="","",VLOOKUP($B301,資料表!$A:$C,2,FALSE))</f>
        <v/>
      </c>
      <c r="D301" s="259" t="str">
        <f>IF($B301="","",VLOOKUP($B301,資料表!$A:$C,3,FALSE))</f>
        <v/>
      </c>
      <c r="E301" s="263"/>
      <c r="F301" s="261" t="str">
        <f>IF($E301="","",VLOOKUP($E301,資料表!$G:$I,2,FALSE))</f>
        <v/>
      </c>
      <c r="G301" s="262" t="str">
        <f>IF($E301="","",VLOOKUP($E301,資料表!$G:$I,3,FALSE))</f>
        <v/>
      </c>
      <c r="H301" s="71"/>
      <c r="I301" s="72"/>
      <c r="J301" s="70"/>
      <c r="K301" s="278">
        <f t="shared" si="8"/>
        <v>0</v>
      </c>
      <c r="L301" s="278">
        <f t="shared" si="9"/>
        <v>0</v>
      </c>
      <c r="M301" s="75"/>
      <c r="N301" s="76"/>
      <c r="O301" s="76"/>
      <c r="P301" s="77"/>
      <c r="Q301" s="18" t="str">
        <f>IF(B301="","",VLOOKUP(B301,資料表!$A$3:$D$198,4,0))</f>
        <v/>
      </c>
    </row>
    <row r="302" spans="1:17" ht="20.100000000000001" customHeight="1">
      <c r="A302" s="290" t="str">
        <f>IF(B302="","",VLOOKUP(B302,資料表!$A$3:$E$298,5,0))</f>
        <v/>
      </c>
      <c r="B302" s="67"/>
      <c r="C302" s="259" t="str">
        <f>IF($B302="","",VLOOKUP($B302,資料表!$A:$C,2,FALSE))</f>
        <v/>
      </c>
      <c r="D302" s="259" t="str">
        <f>IF($B302="","",VLOOKUP($B302,資料表!$A:$C,3,FALSE))</f>
        <v/>
      </c>
      <c r="E302" s="263"/>
      <c r="F302" s="261" t="str">
        <f>IF($E302="","",VLOOKUP($E302,資料表!$G:$I,2,FALSE))</f>
        <v/>
      </c>
      <c r="G302" s="262" t="str">
        <f>IF($E302="","",VLOOKUP($E302,資料表!$G:$I,3,FALSE))</f>
        <v/>
      </c>
      <c r="H302" s="71"/>
      <c r="I302" s="72"/>
      <c r="J302" s="70"/>
      <c r="K302" s="278">
        <f t="shared" si="8"/>
        <v>0</v>
      </c>
      <c r="L302" s="278">
        <f t="shared" si="9"/>
        <v>0</v>
      </c>
      <c r="M302" s="75"/>
      <c r="N302" s="76"/>
      <c r="O302" s="76"/>
      <c r="P302" s="77"/>
      <c r="Q302" s="18" t="str">
        <f>IF(B302="","",VLOOKUP(B302,資料表!$A$3:$D$198,4,0))</f>
        <v/>
      </c>
    </row>
    <row r="303" spans="1:17" ht="20.100000000000001" customHeight="1">
      <c r="A303" s="290" t="str">
        <f>IF(B303="","",VLOOKUP(B303,資料表!$A$3:$E$298,5,0))</f>
        <v/>
      </c>
      <c r="B303" s="67"/>
      <c r="C303" s="259" t="str">
        <f>IF($B303="","",VLOOKUP($B303,資料表!$A:$C,2,FALSE))</f>
        <v/>
      </c>
      <c r="D303" s="259" t="str">
        <f>IF($B303="","",VLOOKUP($B303,資料表!$A:$C,3,FALSE))</f>
        <v/>
      </c>
      <c r="E303" s="263"/>
      <c r="F303" s="261" t="str">
        <f>IF($E303="","",VLOOKUP($E303,資料表!$G:$I,2,FALSE))</f>
        <v/>
      </c>
      <c r="G303" s="262" t="str">
        <f>IF($E303="","",VLOOKUP($E303,資料表!$G:$I,3,FALSE))</f>
        <v/>
      </c>
      <c r="H303" s="71"/>
      <c r="I303" s="72"/>
      <c r="J303" s="70"/>
      <c r="K303" s="278">
        <f t="shared" si="8"/>
        <v>0</v>
      </c>
      <c r="L303" s="278">
        <f t="shared" si="9"/>
        <v>0</v>
      </c>
      <c r="M303" s="75"/>
      <c r="N303" s="76"/>
      <c r="O303" s="76"/>
      <c r="P303" s="77"/>
      <c r="Q303" s="18" t="str">
        <f>IF(B303="","",VLOOKUP(B303,資料表!$A$3:$D$198,4,0))</f>
        <v/>
      </c>
    </row>
    <row r="304" spans="1:17" ht="20.100000000000001" customHeight="1">
      <c r="A304" s="290" t="str">
        <f>IF(B304="","",VLOOKUP(B304,資料表!$A$3:$E$298,5,0))</f>
        <v/>
      </c>
      <c r="B304" s="67"/>
      <c r="C304" s="259" t="str">
        <f>IF($B304="","",VLOOKUP($B304,資料表!$A:$C,2,FALSE))</f>
        <v/>
      </c>
      <c r="D304" s="259" t="str">
        <f>IF($B304="","",VLOOKUP($B304,資料表!$A:$C,3,FALSE))</f>
        <v/>
      </c>
      <c r="E304" s="263"/>
      <c r="F304" s="261" t="str">
        <f>IF($E304="","",VLOOKUP($E304,資料表!$G:$I,2,FALSE))</f>
        <v/>
      </c>
      <c r="G304" s="262" t="str">
        <f>IF($E304="","",VLOOKUP($E304,資料表!$G:$I,3,FALSE))</f>
        <v/>
      </c>
      <c r="H304" s="71"/>
      <c r="I304" s="72"/>
      <c r="J304" s="70"/>
      <c r="K304" s="278">
        <f t="shared" si="8"/>
        <v>0</v>
      </c>
      <c r="L304" s="278">
        <f t="shared" si="9"/>
        <v>0</v>
      </c>
      <c r="M304" s="75"/>
      <c r="N304" s="76"/>
      <c r="O304" s="76"/>
      <c r="P304" s="77"/>
      <c r="Q304" s="18" t="str">
        <f>IF(B304="","",VLOOKUP(B304,資料表!$A$3:$D$198,4,0))</f>
        <v/>
      </c>
    </row>
    <row r="305" spans="1:17" ht="20.100000000000001" customHeight="1">
      <c r="A305" s="290" t="str">
        <f>IF(B305="","",VLOOKUP(B305,資料表!$A$3:$E$298,5,0))</f>
        <v/>
      </c>
      <c r="B305" s="67"/>
      <c r="C305" s="259" t="str">
        <f>IF($B305="","",VLOOKUP($B305,資料表!$A:$C,2,FALSE))</f>
        <v/>
      </c>
      <c r="D305" s="259" t="str">
        <f>IF($B305="","",VLOOKUP($B305,資料表!$A:$C,3,FALSE))</f>
        <v/>
      </c>
      <c r="E305" s="263"/>
      <c r="F305" s="261" t="str">
        <f>IF($E305="","",VLOOKUP($E305,資料表!$G:$I,2,FALSE))</f>
        <v/>
      </c>
      <c r="G305" s="262" t="str">
        <f>IF($E305="","",VLOOKUP($E305,資料表!$G:$I,3,FALSE))</f>
        <v/>
      </c>
      <c r="H305" s="71"/>
      <c r="I305" s="72"/>
      <c r="J305" s="70"/>
      <c r="K305" s="278">
        <f t="shared" si="8"/>
        <v>0</v>
      </c>
      <c r="L305" s="278">
        <f t="shared" si="9"/>
        <v>0</v>
      </c>
      <c r="M305" s="75"/>
      <c r="N305" s="76"/>
      <c r="O305" s="76"/>
      <c r="P305" s="77"/>
      <c r="Q305" s="18" t="str">
        <f>IF(B305="","",VLOOKUP(B305,資料表!$A$3:$D$198,4,0))</f>
        <v/>
      </c>
    </row>
    <row r="306" spans="1:17" ht="20.100000000000001" customHeight="1">
      <c r="A306" s="290" t="str">
        <f>IF(B306="","",VLOOKUP(B306,資料表!$A$3:$E$298,5,0))</f>
        <v/>
      </c>
      <c r="B306" s="67"/>
      <c r="C306" s="259" t="str">
        <f>IF($B306="","",VLOOKUP($B306,資料表!$A:$C,2,FALSE))</f>
        <v/>
      </c>
      <c r="D306" s="259" t="str">
        <f>IF($B306="","",VLOOKUP($B306,資料表!$A:$C,3,FALSE))</f>
        <v/>
      </c>
      <c r="E306" s="263"/>
      <c r="F306" s="261" t="str">
        <f>IF($E306="","",VLOOKUP($E306,資料表!$G:$I,2,FALSE))</f>
        <v/>
      </c>
      <c r="G306" s="262" t="str">
        <f>IF($E306="","",VLOOKUP($E306,資料表!$G:$I,3,FALSE))</f>
        <v/>
      </c>
      <c r="H306" s="71"/>
      <c r="I306" s="72"/>
      <c r="J306" s="70"/>
      <c r="K306" s="278">
        <f t="shared" si="8"/>
        <v>0</v>
      </c>
      <c r="L306" s="278">
        <f t="shared" si="9"/>
        <v>0</v>
      </c>
      <c r="M306" s="75"/>
      <c r="N306" s="76"/>
      <c r="O306" s="76"/>
      <c r="P306" s="77"/>
      <c r="Q306" s="18" t="str">
        <f>IF(B306="","",VLOOKUP(B306,資料表!$A$3:$D$198,4,0))</f>
        <v/>
      </c>
    </row>
    <row r="307" spans="1:17" ht="20.100000000000001" customHeight="1">
      <c r="A307" s="290" t="str">
        <f>IF(B307="","",VLOOKUP(B307,資料表!$A$3:$E$298,5,0))</f>
        <v/>
      </c>
      <c r="B307" s="67"/>
      <c r="C307" s="259" t="str">
        <f>IF($B307="","",VLOOKUP($B307,資料表!$A:$C,2,FALSE))</f>
        <v/>
      </c>
      <c r="D307" s="259" t="str">
        <f>IF($B307="","",VLOOKUP($B307,資料表!$A:$C,3,FALSE))</f>
        <v/>
      </c>
      <c r="E307" s="263"/>
      <c r="F307" s="261" t="str">
        <f>IF($E307="","",VLOOKUP($E307,資料表!$G:$I,2,FALSE))</f>
        <v/>
      </c>
      <c r="G307" s="262" t="str">
        <f>IF($E307="","",VLOOKUP($E307,資料表!$G:$I,3,FALSE))</f>
        <v/>
      </c>
      <c r="H307" s="71"/>
      <c r="I307" s="72"/>
      <c r="J307" s="70"/>
      <c r="K307" s="278">
        <f t="shared" si="8"/>
        <v>0</v>
      </c>
      <c r="L307" s="278">
        <f t="shared" si="9"/>
        <v>0</v>
      </c>
      <c r="M307" s="75"/>
      <c r="N307" s="76"/>
      <c r="O307" s="76"/>
      <c r="P307" s="77"/>
      <c r="Q307" s="18" t="str">
        <f>IF(B307="","",VLOOKUP(B307,資料表!$A$3:$D$198,4,0))</f>
        <v/>
      </c>
    </row>
    <row r="308" spans="1:17" ht="20.100000000000001" customHeight="1">
      <c r="A308" s="290" t="str">
        <f>IF(B308="","",VLOOKUP(B308,資料表!$A$3:$E$298,5,0))</f>
        <v/>
      </c>
      <c r="B308" s="67"/>
      <c r="C308" s="259" t="str">
        <f>IF($B308="","",VLOOKUP($B308,資料表!$A:$C,2,FALSE))</f>
        <v/>
      </c>
      <c r="D308" s="259" t="str">
        <f>IF($B308="","",VLOOKUP($B308,資料表!$A:$C,3,FALSE))</f>
        <v/>
      </c>
      <c r="E308" s="263"/>
      <c r="F308" s="261" t="str">
        <f>IF($E308="","",VLOOKUP($E308,資料表!$G:$I,2,FALSE))</f>
        <v/>
      </c>
      <c r="G308" s="262" t="str">
        <f>IF($E308="","",VLOOKUP($E308,資料表!$G:$I,3,FALSE))</f>
        <v/>
      </c>
      <c r="H308" s="71"/>
      <c r="I308" s="72"/>
      <c r="J308" s="70"/>
      <c r="K308" s="278">
        <f t="shared" si="8"/>
        <v>0</v>
      </c>
      <c r="L308" s="278">
        <f t="shared" si="9"/>
        <v>0</v>
      </c>
      <c r="M308" s="75"/>
      <c r="N308" s="76"/>
      <c r="O308" s="76"/>
      <c r="P308" s="77"/>
      <c r="Q308" s="18" t="str">
        <f>IF(B308="","",VLOOKUP(B308,資料表!$A$3:$D$198,4,0))</f>
        <v/>
      </c>
    </row>
    <row r="309" spans="1:17" ht="20.100000000000001" customHeight="1">
      <c r="A309" s="290" t="str">
        <f>IF(B309="","",VLOOKUP(B309,資料表!$A$3:$E$298,5,0))</f>
        <v/>
      </c>
      <c r="B309" s="67"/>
      <c r="C309" s="259" t="str">
        <f>IF($B309="","",VLOOKUP($B309,資料表!$A:$C,2,FALSE))</f>
        <v/>
      </c>
      <c r="D309" s="259" t="str">
        <f>IF($B309="","",VLOOKUP($B309,資料表!$A:$C,3,FALSE))</f>
        <v/>
      </c>
      <c r="E309" s="263"/>
      <c r="F309" s="261" t="str">
        <f>IF($E309="","",VLOOKUP($E309,資料表!$G:$I,2,FALSE))</f>
        <v/>
      </c>
      <c r="G309" s="262" t="str">
        <f>IF($E309="","",VLOOKUP($E309,資料表!$G:$I,3,FALSE))</f>
        <v/>
      </c>
      <c r="H309" s="71"/>
      <c r="I309" s="72"/>
      <c r="J309" s="70"/>
      <c r="K309" s="278">
        <f t="shared" si="8"/>
        <v>0</v>
      </c>
      <c r="L309" s="278">
        <f t="shared" si="9"/>
        <v>0</v>
      </c>
      <c r="M309" s="75"/>
      <c r="N309" s="76"/>
      <c r="O309" s="76"/>
      <c r="P309" s="77"/>
      <c r="Q309" s="18" t="str">
        <f>IF(B309="","",VLOOKUP(B309,資料表!$A$3:$D$198,4,0))</f>
        <v/>
      </c>
    </row>
    <row r="310" spans="1:17" ht="20.100000000000001" customHeight="1">
      <c r="A310" s="290" t="str">
        <f>IF(B310="","",VLOOKUP(B310,資料表!$A$3:$E$298,5,0))</f>
        <v/>
      </c>
      <c r="B310" s="67"/>
      <c r="C310" s="259" t="str">
        <f>IF($B310="","",VLOOKUP($B310,資料表!$A:$C,2,FALSE))</f>
        <v/>
      </c>
      <c r="D310" s="259" t="str">
        <f>IF($B310="","",VLOOKUP($B310,資料表!$A:$C,3,FALSE))</f>
        <v/>
      </c>
      <c r="E310" s="263"/>
      <c r="F310" s="261" t="str">
        <f>IF($E310="","",VLOOKUP($E310,資料表!$G:$I,2,FALSE))</f>
        <v/>
      </c>
      <c r="G310" s="262" t="str">
        <f>IF($E310="","",VLOOKUP($E310,資料表!$G:$I,3,FALSE))</f>
        <v/>
      </c>
      <c r="H310" s="71"/>
      <c r="I310" s="72"/>
      <c r="J310" s="70"/>
      <c r="K310" s="278">
        <f t="shared" si="8"/>
        <v>0</v>
      </c>
      <c r="L310" s="278">
        <f t="shared" si="9"/>
        <v>0</v>
      </c>
      <c r="M310" s="75"/>
      <c r="N310" s="76"/>
      <c r="O310" s="76"/>
      <c r="P310" s="77"/>
      <c r="Q310" s="18" t="str">
        <f>IF(B310="","",VLOOKUP(B310,資料表!$A$3:$D$198,4,0))</f>
        <v/>
      </c>
    </row>
    <row r="311" spans="1:17" ht="20.100000000000001" customHeight="1">
      <c r="A311" s="290" t="str">
        <f>IF(B311="","",VLOOKUP(B311,資料表!$A$3:$E$298,5,0))</f>
        <v/>
      </c>
      <c r="B311" s="67"/>
      <c r="C311" s="259" t="str">
        <f>IF($B311="","",VLOOKUP($B311,資料表!$A:$C,2,FALSE))</f>
        <v/>
      </c>
      <c r="D311" s="259" t="str">
        <f>IF($B311="","",VLOOKUP($B311,資料表!$A:$C,3,FALSE))</f>
        <v/>
      </c>
      <c r="E311" s="263"/>
      <c r="F311" s="261" t="str">
        <f>IF($E311="","",VLOOKUP($E311,資料表!$G:$I,2,FALSE))</f>
        <v/>
      </c>
      <c r="G311" s="262" t="str">
        <f>IF($E311="","",VLOOKUP($E311,資料表!$G:$I,3,FALSE))</f>
        <v/>
      </c>
      <c r="H311" s="71"/>
      <c r="I311" s="72"/>
      <c r="J311" s="70"/>
      <c r="K311" s="278">
        <f t="shared" si="8"/>
        <v>0</v>
      </c>
      <c r="L311" s="278">
        <f t="shared" si="9"/>
        <v>0</v>
      </c>
      <c r="M311" s="75"/>
      <c r="N311" s="76"/>
      <c r="O311" s="76"/>
      <c r="P311" s="77"/>
      <c r="Q311" s="18" t="str">
        <f>IF(B311="","",VLOOKUP(B311,資料表!$A$3:$D$198,4,0))</f>
        <v/>
      </c>
    </row>
    <row r="312" spans="1:17" ht="20.100000000000001" customHeight="1">
      <c r="A312" s="290" t="str">
        <f>IF(B312="","",VLOOKUP(B312,資料表!$A$3:$E$298,5,0))</f>
        <v/>
      </c>
      <c r="B312" s="67"/>
      <c r="C312" s="259" t="str">
        <f>IF($B312="","",VLOOKUP($B312,資料表!$A:$C,2,FALSE))</f>
        <v/>
      </c>
      <c r="D312" s="259" t="str">
        <f>IF($B312="","",VLOOKUP($B312,資料表!$A:$C,3,FALSE))</f>
        <v/>
      </c>
      <c r="E312" s="263"/>
      <c r="F312" s="261" t="str">
        <f>IF($E312="","",VLOOKUP($E312,資料表!$G:$I,2,FALSE))</f>
        <v/>
      </c>
      <c r="G312" s="262" t="str">
        <f>IF($E312="","",VLOOKUP($E312,資料表!$G:$I,3,FALSE))</f>
        <v/>
      </c>
      <c r="H312" s="71"/>
      <c r="I312" s="72"/>
      <c r="J312" s="70"/>
      <c r="K312" s="278">
        <f t="shared" si="8"/>
        <v>0</v>
      </c>
      <c r="L312" s="278">
        <f t="shared" si="9"/>
        <v>0</v>
      </c>
      <c r="M312" s="75"/>
      <c r="N312" s="76"/>
      <c r="O312" s="76"/>
      <c r="P312" s="77"/>
      <c r="Q312" s="18" t="str">
        <f>IF(B312="","",VLOOKUP(B312,資料表!$A$3:$D$198,4,0))</f>
        <v/>
      </c>
    </row>
    <row r="313" spans="1:17" ht="20.100000000000001" customHeight="1">
      <c r="A313" s="290" t="str">
        <f>IF(B313="","",VLOOKUP(B313,資料表!$A$3:$E$298,5,0))</f>
        <v/>
      </c>
      <c r="B313" s="67"/>
      <c r="C313" s="259" t="str">
        <f>IF($B313="","",VLOOKUP($B313,資料表!$A:$C,2,FALSE))</f>
        <v/>
      </c>
      <c r="D313" s="259" t="str">
        <f>IF($B313="","",VLOOKUP($B313,資料表!$A:$C,3,FALSE))</f>
        <v/>
      </c>
      <c r="E313" s="263"/>
      <c r="F313" s="261" t="str">
        <f>IF($E313="","",VLOOKUP($E313,資料表!$G:$I,2,FALSE))</f>
        <v/>
      </c>
      <c r="G313" s="262" t="str">
        <f>IF($E313="","",VLOOKUP($E313,資料表!$G:$I,3,FALSE))</f>
        <v/>
      </c>
      <c r="H313" s="71"/>
      <c r="I313" s="72"/>
      <c r="J313" s="70"/>
      <c r="K313" s="278">
        <f t="shared" si="8"/>
        <v>0</v>
      </c>
      <c r="L313" s="278">
        <f t="shared" si="9"/>
        <v>0</v>
      </c>
      <c r="M313" s="75"/>
      <c r="N313" s="76"/>
      <c r="O313" s="76"/>
      <c r="P313" s="77"/>
      <c r="Q313" s="18" t="str">
        <f>IF(B313="","",VLOOKUP(B313,資料表!$A$3:$D$198,4,0))</f>
        <v/>
      </c>
    </row>
    <row r="314" spans="1:17" ht="20.100000000000001" customHeight="1">
      <c r="A314" s="290" t="str">
        <f>IF(B314="","",VLOOKUP(B314,資料表!$A$3:$E$298,5,0))</f>
        <v/>
      </c>
      <c r="B314" s="67"/>
      <c r="C314" s="259" t="str">
        <f>IF($B314="","",VLOOKUP($B314,資料表!$A:$C,2,FALSE))</f>
        <v/>
      </c>
      <c r="D314" s="259" t="str">
        <f>IF($B314="","",VLOOKUP($B314,資料表!$A:$C,3,FALSE))</f>
        <v/>
      </c>
      <c r="E314" s="263"/>
      <c r="F314" s="261" t="str">
        <f>IF($E314="","",VLOOKUP($E314,資料表!$G:$I,2,FALSE))</f>
        <v/>
      </c>
      <c r="G314" s="262" t="str">
        <f>IF($E314="","",VLOOKUP($E314,資料表!$G:$I,3,FALSE))</f>
        <v/>
      </c>
      <c r="H314" s="71"/>
      <c r="I314" s="72"/>
      <c r="J314" s="70"/>
      <c r="K314" s="278">
        <f t="shared" si="8"/>
        <v>0</v>
      </c>
      <c r="L314" s="278">
        <f t="shared" si="9"/>
        <v>0</v>
      </c>
      <c r="M314" s="75"/>
      <c r="N314" s="76"/>
      <c r="O314" s="76"/>
      <c r="P314" s="77"/>
      <c r="Q314" s="18" t="str">
        <f>IF(B314="","",VLOOKUP(B314,資料表!$A$3:$D$198,4,0))</f>
        <v/>
      </c>
    </row>
    <row r="315" spans="1:17" ht="20.100000000000001" customHeight="1">
      <c r="A315" s="290" t="str">
        <f>IF(B315="","",VLOOKUP(B315,資料表!$A$3:$E$298,5,0))</f>
        <v/>
      </c>
      <c r="B315" s="67"/>
      <c r="C315" s="259" t="str">
        <f>IF($B315="","",VLOOKUP($B315,資料表!$A:$C,2,FALSE))</f>
        <v/>
      </c>
      <c r="D315" s="259" t="str">
        <f>IF($B315="","",VLOOKUP($B315,資料表!$A:$C,3,FALSE))</f>
        <v/>
      </c>
      <c r="E315" s="263"/>
      <c r="F315" s="261" t="str">
        <f>IF($E315="","",VLOOKUP($E315,資料表!$G:$I,2,FALSE))</f>
        <v/>
      </c>
      <c r="G315" s="262" t="str">
        <f>IF($E315="","",VLOOKUP($E315,資料表!$G:$I,3,FALSE))</f>
        <v/>
      </c>
      <c r="H315" s="71"/>
      <c r="I315" s="72"/>
      <c r="J315" s="70"/>
      <c r="K315" s="278">
        <f t="shared" si="8"/>
        <v>0</v>
      </c>
      <c r="L315" s="278">
        <f t="shared" si="9"/>
        <v>0</v>
      </c>
      <c r="M315" s="75"/>
      <c r="N315" s="76"/>
      <c r="O315" s="76"/>
      <c r="P315" s="77"/>
      <c r="Q315" s="18" t="str">
        <f>IF(B315="","",VLOOKUP(B315,資料表!$A$3:$D$198,4,0))</f>
        <v/>
      </c>
    </row>
    <row r="316" spans="1:17" ht="20.100000000000001" customHeight="1">
      <c r="A316" s="290" t="str">
        <f>IF(B316="","",VLOOKUP(B316,資料表!$A$3:$E$298,5,0))</f>
        <v/>
      </c>
      <c r="B316" s="67"/>
      <c r="C316" s="259" t="str">
        <f>IF($B316="","",VLOOKUP($B316,資料表!$A:$C,2,FALSE))</f>
        <v/>
      </c>
      <c r="D316" s="259" t="str">
        <f>IF($B316="","",VLOOKUP($B316,資料表!$A:$C,3,FALSE))</f>
        <v/>
      </c>
      <c r="E316" s="263"/>
      <c r="F316" s="261" t="str">
        <f>IF($E316="","",VLOOKUP($E316,資料表!$G:$I,2,FALSE))</f>
        <v/>
      </c>
      <c r="G316" s="262" t="str">
        <f>IF($E316="","",VLOOKUP($E316,資料表!$G:$I,3,FALSE))</f>
        <v/>
      </c>
      <c r="H316" s="71"/>
      <c r="I316" s="72"/>
      <c r="J316" s="70"/>
      <c r="K316" s="278">
        <f t="shared" si="8"/>
        <v>0</v>
      </c>
      <c r="L316" s="278">
        <f t="shared" si="9"/>
        <v>0</v>
      </c>
      <c r="M316" s="75"/>
      <c r="N316" s="76"/>
      <c r="O316" s="76"/>
      <c r="P316" s="77"/>
      <c r="Q316" s="18" t="str">
        <f>IF(B316="","",VLOOKUP(B316,資料表!$A$3:$D$198,4,0))</f>
        <v/>
      </c>
    </row>
    <row r="317" spans="1:17" ht="20.100000000000001" customHeight="1">
      <c r="A317" s="290" t="str">
        <f>IF(B317="","",VLOOKUP(B317,資料表!$A$3:$E$298,5,0))</f>
        <v/>
      </c>
      <c r="B317" s="67"/>
      <c r="C317" s="259" t="str">
        <f>IF($B317="","",VLOOKUP($B317,資料表!$A:$C,2,FALSE))</f>
        <v/>
      </c>
      <c r="D317" s="259" t="str">
        <f>IF($B317="","",VLOOKUP($B317,資料表!$A:$C,3,FALSE))</f>
        <v/>
      </c>
      <c r="E317" s="263"/>
      <c r="F317" s="261" t="str">
        <f>IF($E317="","",VLOOKUP($E317,資料表!$G:$I,2,FALSE))</f>
        <v/>
      </c>
      <c r="G317" s="262" t="str">
        <f>IF($E317="","",VLOOKUP($E317,資料表!$G:$I,3,FALSE))</f>
        <v/>
      </c>
      <c r="H317" s="71"/>
      <c r="I317" s="72"/>
      <c r="J317" s="70"/>
      <c r="K317" s="278">
        <f t="shared" si="8"/>
        <v>0</v>
      </c>
      <c r="L317" s="278">
        <f t="shared" si="9"/>
        <v>0</v>
      </c>
      <c r="M317" s="75"/>
      <c r="N317" s="76"/>
      <c r="O317" s="76"/>
      <c r="P317" s="77"/>
      <c r="Q317" s="18" t="str">
        <f>IF(B317="","",VLOOKUP(B317,資料表!$A$3:$D$198,4,0))</f>
        <v/>
      </c>
    </row>
    <row r="318" spans="1:17" ht="20.100000000000001" customHeight="1">
      <c r="A318" s="290" t="str">
        <f>IF(B318="","",VLOOKUP(B318,資料表!$A$3:$E$298,5,0))</f>
        <v/>
      </c>
      <c r="B318" s="67"/>
      <c r="C318" s="259" t="str">
        <f>IF($B318="","",VLOOKUP($B318,資料表!$A:$C,2,FALSE))</f>
        <v/>
      </c>
      <c r="D318" s="259" t="str">
        <f>IF($B318="","",VLOOKUP($B318,資料表!$A:$C,3,FALSE))</f>
        <v/>
      </c>
      <c r="E318" s="263"/>
      <c r="F318" s="261" t="str">
        <f>IF($E318="","",VLOOKUP($E318,資料表!$G:$I,2,FALSE))</f>
        <v/>
      </c>
      <c r="G318" s="262" t="str">
        <f>IF($E318="","",VLOOKUP($E318,資料表!$G:$I,3,FALSE))</f>
        <v/>
      </c>
      <c r="H318" s="71"/>
      <c r="I318" s="72"/>
      <c r="J318" s="70"/>
      <c r="K318" s="278">
        <f t="shared" si="8"/>
        <v>0</v>
      </c>
      <c r="L318" s="278">
        <f t="shared" si="9"/>
        <v>0</v>
      </c>
      <c r="M318" s="75"/>
      <c r="N318" s="76"/>
      <c r="O318" s="76"/>
      <c r="P318" s="77"/>
      <c r="Q318" s="18" t="str">
        <f>IF(B318="","",VLOOKUP(B318,資料表!$A$3:$D$198,4,0))</f>
        <v/>
      </c>
    </row>
    <row r="319" spans="1:17" ht="20.100000000000001" customHeight="1">
      <c r="A319" s="290" t="str">
        <f>IF(B319="","",VLOOKUP(B319,資料表!$A$3:$E$298,5,0))</f>
        <v/>
      </c>
      <c r="B319" s="67"/>
      <c r="C319" s="259" t="str">
        <f>IF($B319="","",VLOOKUP($B319,資料表!$A:$C,2,FALSE))</f>
        <v/>
      </c>
      <c r="D319" s="259" t="str">
        <f>IF($B319="","",VLOOKUP($B319,資料表!$A:$C,3,FALSE))</f>
        <v/>
      </c>
      <c r="E319" s="263"/>
      <c r="F319" s="261" t="str">
        <f>IF($E319="","",VLOOKUP($E319,資料表!$G:$I,2,FALSE))</f>
        <v/>
      </c>
      <c r="G319" s="262" t="str">
        <f>IF($E319="","",VLOOKUP($E319,資料表!$G:$I,3,FALSE))</f>
        <v/>
      </c>
      <c r="H319" s="71"/>
      <c r="I319" s="72"/>
      <c r="J319" s="70"/>
      <c r="K319" s="278">
        <f t="shared" si="8"/>
        <v>0</v>
      </c>
      <c r="L319" s="278">
        <f t="shared" si="9"/>
        <v>0</v>
      </c>
      <c r="M319" s="75"/>
      <c r="N319" s="76"/>
      <c r="O319" s="76"/>
      <c r="P319" s="77"/>
      <c r="Q319" s="18" t="str">
        <f>IF(B319="","",VLOOKUP(B319,資料表!$A$3:$D$198,4,0))</f>
        <v/>
      </c>
    </row>
    <row r="320" spans="1:17" ht="20.100000000000001" customHeight="1">
      <c r="A320" s="290" t="str">
        <f>IF(B320="","",VLOOKUP(B320,資料表!$A$3:$E$298,5,0))</f>
        <v/>
      </c>
      <c r="B320" s="67"/>
      <c r="C320" s="259" t="str">
        <f>IF($B320="","",VLOOKUP($B320,資料表!$A:$C,2,FALSE))</f>
        <v/>
      </c>
      <c r="D320" s="259" t="str">
        <f>IF($B320="","",VLOOKUP($B320,資料表!$A:$C,3,FALSE))</f>
        <v/>
      </c>
      <c r="E320" s="263"/>
      <c r="F320" s="261" t="str">
        <f>IF($E320="","",VLOOKUP($E320,資料表!$G:$I,2,FALSE))</f>
        <v/>
      </c>
      <c r="G320" s="262" t="str">
        <f>IF($E320="","",VLOOKUP($E320,資料表!$G:$I,3,FALSE))</f>
        <v/>
      </c>
      <c r="H320" s="71"/>
      <c r="I320" s="72"/>
      <c r="J320" s="70"/>
      <c r="K320" s="278">
        <f t="shared" si="8"/>
        <v>0</v>
      </c>
      <c r="L320" s="278">
        <f t="shared" si="9"/>
        <v>0</v>
      </c>
      <c r="M320" s="75"/>
      <c r="N320" s="76"/>
      <c r="O320" s="76"/>
      <c r="P320" s="77"/>
      <c r="Q320" s="18" t="str">
        <f>IF(B320="","",VLOOKUP(B320,資料表!$A$3:$D$198,4,0))</f>
        <v/>
      </c>
    </row>
    <row r="321" spans="1:17" ht="20.100000000000001" customHeight="1">
      <c r="A321" s="290" t="str">
        <f>IF(B321="","",VLOOKUP(B321,資料表!$A$3:$E$298,5,0))</f>
        <v/>
      </c>
      <c r="B321" s="67"/>
      <c r="C321" s="259" t="str">
        <f>IF($B321="","",VLOOKUP($B321,資料表!$A:$C,2,FALSE))</f>
        <v/>
      </c>
      <c r="D321" s="259" t="str">
        <f>IF($B321="","",VLOOKUP($B321,資料表!$A:$C,3,FALSE))</f>
        <v/>
      </c>
      <c r="E321" s="263"/>
      <c r="F321" s="261" t="str">
        <f>IF($E321="","",VLOOKUP($E321,資料表!$G:$I,2,FALSE))</f>
        <v/>
      </c>
      <c r="G321" s="262" t="str">
        <f>IF($E321="","",VLOOKUP($E321,資料表!$G:$I,3,FALSE))</f>
        <v/>
      </c>
      <c r="H321" s="71"/>
      <c r="I321" s="72"/>
      <c r="J321" s="70"/>
      <c r="K321" s="278">
        <f t="shared" si="8"/>
        <v>0</v>
      </c>
      <c r="L321" s="278">
        <f t="shared" si="9"/>
        <v>0</v>
      </c>
      <c r="M321" s="75"/>
      <c r="N321" s="76"/>
      <c r="O321" s="76"/>
      <c r="P321" s="77"/>
      <c r="Q321" s="18" t="str">
        <f>IF(B321="","",VLOOKUP(B321,資料表!$A$3:$D$198,4,0))</f>
        <v/>
      </c>
    </row>
    <row r="322" spans="1:17" ht="20.100000000000001" customHeight="1">
      <c r="A322" s="290" t="str">
        <f>IF(B322="","",VLOOKUP(B322,資料表!$A$3:$E$298,5,0))</f>
        <v/>
      </c>
      <c r="B322" s="67"/>
      <c r="C322" s="259" t="str">
        <f>IF($B322="","",VLOOKUP($B322,資料表!$A:$C,2,FALSE))</f>
        <v/>
      </c>
      <c r="D322" s="259" t="str">
        <f>IF($B322="","",VLOOKUP($B322,資料表!$A:$C,3,FALSE))</f>
        <v/>
      </c>
      <c r="E322" s="263"/>
      <c r="F322" s="261" t="str">
        <f>IF($E322="","",VLOOKUP($E322,資料表!$G:$I,2,FALSE))</f>
        <v/>
      </c>
      <c r="G322" s="262" t="str">
        <f>IF($E322="","",VLOOKUP($E322,資料表!$G:$I,3,FALSE))</f>
        <v/>
      </c>
      <c r="H322" s="71"/>
      <c r="I322" s="72"/>
      <c r="J322" s="70"/>
      <c r="K322" s="278">
        <f t="shared" si="8"/>
        <v>0</v>
      </c>
      <c r="L322" s="278">
        <f t="shared" si="9"/>
        <v>0</v>
      </c>
      <c r="M322" s="75"/>
      <c r="N322" s="76"/>
      <c r="O322" s="76"/>
      <c r="P322" s="77"/>
      <c r="Q322" s="18" t="str">
        <f>IF(B322="","",VLOOKUP(B322,資料表!$A$3:$D$198,4,0))</f>
        <v/>
      </c>
    </row>
    <row r="323" spans="1:17" ht="20.100000000000001" customHeight="1">
      <c r="A323" s="290" t="str">
        <f>IF(B323="","",VLOOKUP(B323,資料表!$A$3:$E$298,5,0))</f>
        <v/>
      </c>
      <c r="B323" s="67"/>
      <c r="C323" s="259" t="str">
        <f>IF($B323="","",VLOOKUP($B323,資料表!$A:$C,2,FALSE))</f>
        <v/>
      </c>
      <c r="D323" s="259" t="str">
        <f>IF($B323="","",VLOOKUP($B323,資料表!$A:$C,3,FALSE))</f>
        <v/>
      </c>
      <c r="E323" s="263"/>
      <c r="F323" s="261" t="str">
        <f>IF($E323="","",VLOOKUP($E323,資料表!$G:$I,2,FALSE))</f>
        <v/>
      </c>
      <c r="G323" s="262" t="str">
        <f>IF($E323="","",VLOOKUP($E323,資料表!$G:$I,3,FALSE))</f>
        <v/>
      </c>
      <c r="H323" s="71"/>
      <c r="I323" s="72"/>
      <c r="J323" s="70"/>
      <c r="K323" s="278">
        <f t="shared" si="8"/>
        <v>0</v>
      </c>
      <c r="L323" s="278">
        <f t="shared" si="9"/>
        <v>0</v>
      </c>
      <c r="M323" s="75"/>
      <c r="N323" s="76"/>
      <c r="O323" s="76"/>
      <c r="P323" s="77"/>
      <c r="Q323" s="18" t="str">
        <f>IF(B323="","",VLOOKUP(B323,資料表!$A$3:$D$198,4,0))</f>
        <v/>
      </c>
    </row>
    <row r="324" spans="1:17" ht="20.100000000000001" customHeight="1">
      <c r="A324" s="290" t="str">
        <f>IF(B324="","",VLOOKUP(B324,資料表!$A$3:$E$298,5,0))</f>
        <v/>
      </c>
      <c r="B324" s="67"/>
      <c r="C324" s="259" t="str">
        <f>IF($B324="","",VLOOKUP($B324,資料表!$A:$C,2,FALSE))</f>
        <v/>
      </c>
      <c r="D324" s="259" t="str">
        <f>IF($B324="","",VLOOKUP($B324,資料表!$A:$C,3,FALSE))</f>
        <v/>
      </c>
      <c r="E324" s="263"/>
      <c r="F324" s="261" t="str">
        <f>IF($E324="","",VLOOKUP($E324,資料表!$G:$I,2,FALSE))</f>
        <v/>
      </c>
      <c r="G324" s="262" t="str">
        <f>IF($E324="","",VLOOKUP($E324,資料表!$G:$I,3,FALSE))</f>
        <v/>
      </c>
      <c r="H324" s="71"/>
      <c r="I324" s="72"/>
      <c r="J324" s="70"/>
      <c r="K324" s="278">
        <f t="shared" si="8"/>
        <v>0</v>
      </c>
      <c r="L324" s="278">
        <f t="shared" si="9"/>
        <v>0</v>
      </c>
      <c r="M324" s="75"/>
      <c r="N324" s="76"/>
      <c r="O324" s="76"/>
      <c r="P324" s="77"/>
      <c r="Q324" s="18" t="str">
        <f>IF(B324="","",VLOOKUP(B324,資料表!$A$3:$D$198,4,0))</f>
        <v/>
      </c>
    </row>
    <row r="325" spans="1:17" ht="20.100000000000001" customHeight="1">
      <c r="A325" s="290" t="str">
        <f>IF(B325="","",VLOOKUP(B325,資料表!$A$3:$E$298,5,0))</f>
        <v/>
      </c>
      <c r="B325" s="67"/>
      <c r="C325" s="259" t="str">
        <f>IF($B325="","",VLOOKUP($B325,資料表!$A:$C,2,FALSE))</f>
        <v/>
      </c>
      <c r="D325" s="259" t="str">
        <f>IF($B325="","",VLOOKUP($B325,資料表!$A:$C,3,FALSE))</f>
        <v/>
      </c>
      <c r="E325" s="263"/>
      <c r="F325" s="261" t="str">
        <f>IF($E325="","",VLOOKUP($E325,資料表!$G:$I,2,FALSE))</f>
        <v/>
      </c>
      <c r="G325" s="262" t="str">
        <f>IF($E325="","",VLOOKUP($E325,資料表!$G:$I,3,FALSE))</f>
        <v/>
      </c>
      <c r="H325" s="71"/>
      <c r="I325" s="72"/>
      <c r="J325" s="70"/>
      <c r="K325" s="278">
        <f t="shared" si="8"/>
        <v>0</v>
      </c>
      <c r="L325" s="278">
        <f t="shared" si="9"/>
        <v>0</v>
      </c>
      <c r="M325" s="75"/>
      <c r="N325" s="76"/>
      <c r="O325" s="76"/>
      <c r="P325" s="77"/>
      <c r="Q325" s="18" t="str">
        <f>IF(B325="","",VLOOKUP(B325,資料表!$A$3:$D$198,4,0))</f>
        <v/>
      </c>
    </row>
    <row r="326" spans="1:17" ht="20.100000000000001" customHeight="1">
      <c r="A326" s="290" t="str">
        <f>IF(B326="","",VLOOKUP(B326,資料表!$A$3:$E$298,5,0))</f>
        <v/>
      </c>
      <c r="B326" s="67"/>
      <c r="C326" s="259" t="str">
        <f>IF($B326="","",VLOOKUP($B326,資料表!$A:$C,2,FALSE))</f>
        <v/>
      </c>
      <c r="D326" s="259" t="str">
        <f>IF($B326="","",VLOOKUP($B326,資料表!$A:$C,3,FALSE))</f>
        <v/>
      </c>
      <c r="E326" s="263"/>
      <c r="F326" s="261" t="str">
        <f>IF($E326="","",VLOOKUP($E326,資料表!$G:$I,2,FALSE))</f>
        <v/>
      </c>
      <c r="G326" s="262" t="str">
        <f>IF($E326="","",VLOOKUP($E326,資料表!$G:$I,3,FALSE))</f>
        <v/>
      </c>
      <c r="H326" s="71"/>
      <c r="I326" s="72"/>
      <c r="J326" s="70"/>
      <c r="K326" s="278">
        <f t="shared" si="8"/>
        <v>0</v>
      </c>
      <c r="L326" s="278">
        <f t="shared" si="9"/>
        <v>0</v>
      </c>
      <c r="M326" s="75"/>
      <c r="N326" s="76"/>
      <c r="O326" s="76"/>
      <c r="P326" s="77"/>
      <c r="Q326" s="18" t="str">
        <f>IF(B326="","",VLOOKUP(B326,資料表!$A$3:$D$198,4,0))</f>
        <v/>
      </c>
    </row>
    <row r="327" spans="1:17" ht="20.100000000000001" customHeight="1">
      <c r="A327" s="290" t="str">
        <f>IF(B327="","",VLOOKUP(B327,資料表!$A$3:$E$298,5,0))</f>
        <v/>
      </c>
      <c r="B327" s="67"/>
      <c r="C327" s="259" t="str">
        <f>IF($B327="","",VLOOKUP($B327,資料表!$A:$C,2,FALSE))</f>
        <v/>
      </c>
      <c r="D327" s="259" t="str">
        <f>IF($B327="","",VLOOKUP($B327,資料表!$A:$C,3,FALSE))</f>
        <v/>
      </c>
      <c r="E327" s="263"/>
      <c r="F327" s="261" t="str">
        <f>IF($E327="","",VLOOKUP($E327,資料表!$G:$I,2,FALSE))</f>
        <v/>
      </c>
      <c r="G327" s="262" t="str">
        <f>IF($E327="","",VLOOKUP($E327,資料表!$G:$I,3,FALSE))</f>
        <v/>
      </c>
      <c r="H327" s="71"/>
      <c r="I327" s="72"/>
      <c r="J327" s="70"/>
      <c r="K327" s="278">
        <f t="shared" si="8"/>
        <v>0</v>
      </c>
      <c r="L327" s="278">
        <f t="shared" si="9"/>
        <v>0</v>
      </c>
      <c r="M327" s="75"/>
      <c r="N327" s="76"/>
      <c r="O327" s="76"/>
      <c r="P327" s="77"/>
      <c r="Q327" s="18" t="str">
        <f>IF(B327="","",VLOOKUP(B327,資料表!$A$3:$D$198,4,0))</f>
        <v/>
      </c>
    </row>
    <row r="328" spans="1:17" ht="20.100000000000001" customHeight="1">
      <c r="A328" s="290" t="str">
        <f>IF(B328="","",VLOOKUP(B328,資料表!$A$3:$E$298,5,0))</f>
        <v/>
      </c>
      <c r="B328" s="67"/>
      <c r="C328" s="259" t="str">
        <f>IF($B328="","",VLOOKUP($B328,資料表!$A:$C,2,FALSE))</f>
        <v/>
      </c>
      <c r="D328" s="259" t="str">
        <f>IF($B328="","",VLOOKUP($B328,資料表!$A:$C,3,FALSE))</f>
        <v/>
      </c>
      <c r="E328" s="263"/>
      <c r="F328" s="261" t="str">
        <f>IF($E328="","",VLOOKUP($E328,資料表!$G:$I,2,FALSE))</f>
        <v/>
      </c>
      <c r="G328" s="262" t="str">
        <f>IF($E328="","",VLOOKUP($E328,資料表!$G:$I,3,FALSE))</f>
        <v/>
      </c>
      <c r="H328" s="71"/>
      <c r="I328" s="72"/>
      <c r="J328" s="70"/>
      <c r="K328" s="278">
        <f t="shared" si="8"/>
        <v>0</v>
      </c>
      <c r="L328" s="278">
        <f t="shared" si="9"/>
        <v>0</v>
      </c>
      <c r="M328" s="75"/>
      <c r="N328" s="76"/>
      <c r="O328" s="76"/>
      <c r="P328" s="77"/>
      <c r="Q328" s="18" t="str">
        <f>IF(B328="","",VLOOKUP(B328,資料表!$A$3:$D$198,4,0))</f>
        <v/>
      </c>
    </row>
    <row r="329" spans="1:17" ht="20.100000000000001" customHeight="1">
      <c r="A329" s="290" t="str">
        <f>IF(B329="","",VLOOKUP(B329,資料表!$A$3:$E$298,5,0))</f>
        <v/>
      </c>
      <c r="B329" s="67"/>
      <c r="C329" s="259" t="str">
        <f>IF($B329="","",VLOOKUP($B329,資料表!$A:$C,2,FALSE))</f>
        <v/>
      </c>
      <c r="D329" s="259" t="str">
        <f>IF($B329="","",VLOOKUP($B329,資料表!$A:$C,3,FALSE))</f>
        <v/>
      </c>
      <c r="E329" s="263"/>
      <c r="F329" s="261" t="str">
        <f>IF($E329="","",VLOOKUP($E329,資料表!$G:$I,2,FALSE))</f>
        <v/>
      </c>
      <c r="G329" s="262" t="str">
        <f>IF($E329="","",VLOOKUP($E329,資料表!$G:$I,3,FALSE))</f>
        <v/>
      </c>
      <c r="H329" s="71"/>
      <c r="I329" s="72"/>
      <c r="J329" s="70"/>
      <c r="K329" s="278">
        <f t="shared" si="8"/>
        <v>0</v>
      </c>
      <c r="L329" s="278">
        <f t="shared" si="9"/>
        <v>0</v>
      </c>
      <c r="M329" s="75"/>
      <c r="N329" s="76"/>
      <c r="O329" s="76"/>
      <c r="P329" s="77"/>
      <c r="Q329" s="18" t="str">
        <f>IF(B329="","",VLOOKUP(B329,資料表!$A$3:$D$198,4,0))</f>
        <v/>
      </c>
    </row>
    <row r="330" spans="1:17" ht="20.100000000000001" customHeight="1">
      <c r="A330" s="290" t="str">
        <f>IF(B330="","",VLOOKUP(B330,資料表!$A$3:$E$298,5,0))</f>
        <v/>
      </c>
      <c r="B330" s="67"/>
      <c r="C330" s="259" t="str">
        <f>IF($B330="","",VLOOKUP($B330,資料表!$A:$C,2,FALSE))</f>
        <v/>
      </c>
      <c r="D330" s="259" t="str">
        <f>IF($B330="","",VLOOKUP($B330,資料表!$A:$C,3,FALSE))</f>
        <v/>
      </c>
      <c r="E330" s="263"/>
      <c r="F330" s="261" t="str">
        <f>IF($E330="","",VLOOKUP($E330,資料表!$G:$I,2,FALSE))</f>
        <v/>
      </c>
      <c r="G330" s="262" t="str">
        <f>IF($E330="","",VLOOKUP($E330,資料表!$G:$I,3,FALSE))</f>
        <v/>
      </c>
      <c r="H330" s="71"/>
      <c r="I330" s="72"/>
      <c r="J330" s="70"/>
      <c r="K330" s="278">
        <f t="shared" si="8"/>
        <v>0</v>
      </c>
      <c r="L330" s="278">
        <f t="shared" si="9"/>
        <v>0</v>
      </c>
      <c r="M330" s="75"/>
      <c r="N330" s="76"/>
      <c r="O330" s="76"/>
      <c r="P330" s="77"/>
      <c r="Q330" s="18" t="str">
        <f>IF(B330="","",VLOOKUP(B330,資料表!$A$3:$D$198,4,0))</f>
        <v/>
      </c>
    </row>
    <row r="331" spans="1:17" ht="20.100000000000001" customHeight="1">
      <c r="A331" s="290" t="str">
        <f>IF(B331="","",VLOOKUP(B331,資料表!$A$3:$E$298,5,0))</f>
        <v/>
      </c>
      <c r="B331" s="67"/>
      <c r="C331" s="259" t="str">
        <f>IF($B331="","",VLOOKUP($B331,資料表!$A:$C,2,FALSE))</f>
        <v/>
      </c>
      <c r="D331" s="259" t="str">
        <f>IF($B331="","",VLOOKUP($B331,資料表!$A:$C,3,FALSE))</f>
        <v/>
      </c>
      <c r="E331" s="263"/>
      <c r="F331" s="261" t="str">
        <f>IF($E331="","",VLOOKUP($E331,資料表!$G:$I,2,FALSE))</f>
        <v/>
      </c>
      <c r="G331" s="262" t="str">
        <f>IF($E331="","",VLOOKUP($E331,資料表!$G:$I,3,FALSE))</f>
        <v/>
      </c>
      <c r="H331" s="71"/>
      <c r="I331" s="72"/>
      <c r="J331" s="70"/>
      <c r="K331" s="278">
        <f t="shared" ref="K331:K394" si="10">IF(OR($M331=1,$M331=""),ROUND($J331*0.05,0),0)</f>
        <v>0</v>
      </c>
      <c r="L331" s="278">
        <f t="shared" ref="L331:L394" si="11">SUM(J331:K331)</f>
        <v>0</v>
      </c>
      <c r="M331" s="75"/>
      <c r="N331" s="76"/>
      <c r="O331" s="76"/>
      <c r="P331" s="77"/>
      <c r="Q331" s="18" t="str">
        <f>IF(B331="","",VLOOKUP(B331,資料表!$A$3:$D$198,4,0))</f>
        <v/>
      </c>
    </row>
    <row r="332" spans="1:17" ht="20.100000000000001" customHeight="1">
      <c r="A332" s="290" t="str">
        <f>IF(B332="","",VLOOKUP(B332,資料表!$A$3:$E$298,5,0))</f>
        <v/>
      </c>
      <c r="B332" s="67"/>
      <c r="C332" s="259" t="str">
        <f>IF($B332="","",VLOOKUP($B332,資料表!$A:$C,2,FALSE))</f>
        <v/>
      </c>
      <c r="D332" s="259" t="str">
        <f>IF($B332="","",VLOOKUP($B332,資料表!$A:$C,3,FALSE))</f>
        <v/>
      </c>
      <c r="E332" s="263"/>
      <c r="F332" s="261" t="str">
        <f>IF($E332="","",VLOOKUP($E332,資料表!$G:$I,2,FALSE))</f>
        <v/>
      </c>
      <c r="G332" s="262" t="str">
        <f>IF($E332="","",VLOOKUP($E332,資料表!$G:$I,3,FALSE))</f>
        <v/>
      </c>
      <c r="H332" s="71"/>
      <c r="I332" s="72"/>
      <c r="J332" s="70"/>
      <c r="K332" s="278">
        <f t="shared" si="10"/>
        <v>0</v>
      </c>
      <c r="L332" s="278">
        <f t="shared" si="11"/>
        <v>0</v>
      </c>
      <c r="M332" s="75"/>
      <c r="N332" s="76"/>
      <c r="O332" s="76"/>
      <c r="P332" s="77"/>
      <c r="Q332" s="18" t="str">
        <f>IF(B332="","",VLOOKUP(B332,資料表!$A$3:$D$198,4,0))</f>
        <v/>
      </c>
    </row>
    <row r="333" spans="1:17" ht="20.100000000000001" customHeight="1">
      <c r="A333" s="290" t="str">
        <f>IF(B333="","",VLOOKUP(B333,資料表!$A$3:$E$298,5,0))</f>
        <v/>
      </c>
      <c r="B333" s="67"/>
      <c r="C333" s="259" t="str">
        <f>IF($B333="","",VLOOKUP($B333,資料表!$A:$C,2,FALSE))</f>
        <v/>
      </c>
      <c r="D333" s="259" t="str">
        <f>IF($B333="","",VLOOKUP($B333,資料表!$A:$C,3,FALSE))</f>
        <v/>
      </c>
      <c r="E333" s="263"/>
      <c r="F333" s="261" t="str">
        <f>IF($E333="","",VLOOKUP($E333,資料表!$G:$I,2,FALSE))</f>
        <v/>
      </c>
      <c r="G333" s="262" t="str">
        <f>IF($E333="","",VLOOKUP($E333,資料表!$G:$I,3,FALSE))</f>
        <v/>
      </c>
      <c r="H333" s="71"/>
      <c r="I333" s="72"/>
      <c r="J333" s="70"/>
      <c r="K333" s="278">
        <f t="shared" si="10"/>
        <v>0</v>
      </c>
      <c r="L333" s="278">
        <f t="shared" si="11"/>
        <v>0</v>
      </c>
      <c r="M333" s="75"/>
      <c r="N333" s="76"/>
      <c r="O333" s="76"/>
      <c r="P333" s="77"/>
      <c r="Q333" s="18" t="str">
        <f>IF(B333="","",VLOOKUP(B333,資料表!$A$3:$D$198,4,0))</f>
        <v/>
      </c>
    </row>
    <row r="334" spans="1:17" ht="20.100000000000001" customHeight="1">
      <c r="A334" s="290" t="str">
        <f>IF(B334="","",VLOOKUP(B334,資料表!$A$3:$E$298,5,0))</f>
        <v/>
      </c>
      <c r="B334" s="67"/>
      <c r="C334" s="259" t="str">
        <f>IF($B334="","",VLOOKUP($B334,資料表!$A:$C,2,FALSE))</f>
        <v/>
      </c>
      <c r="D334" s="259" t="str">
        <f>IF($B334="","",VLOOKUP($B334,資料表!$A:$C,3,FALSE))</f>
        <v/>
      </c>
      <c r="E334" s="263"/>
      <c r="F334" s="261" t="str">
        <f>IF($E334="","",VLOOKUP($E334,資料表!$G:$I,2,FALSE))</f>
        <v/>
      </c>
      <c r="G334" s="262" t="str">
        <f>IF($E334="","",VLOOKUP($E334,資料表!$G:$I,3,FALSE))</f>
        <v/>
      </c>
      <c r="H334" s="71"/>
      <c r="I334" s="72"/>
      <c r="J334" s="70"/>
      <c r="K334" s="278">
        <f t="shared" si="10"/>
        <v>0</v>
      </c>
      <c r="L334" s="278">
        <f t="shared" si="11"/>
        <v>0</v>
      </c>
      <c r="M334" s="75"/>
      <c r="N334" s="76"/>
      <c r="O334" s="76"/>
      <c r="P334" s="77"/>
      <c r="Q334" s="18" t="str">
        <f>IF(B334="","",VLOOKUP(B334,資料表!$A$3:$D$198,4,0))</f>
        <v/>
      </c>
    </row>
    <row r="335" spans="1:17" ht="20.100000000000001" customHeight="1">
      <c r="A335" s="290" t="str">
        <f>IF(B335="","",VLOOKUP(B335,資料表!$A$3:$E$298,5,0))</f>
        <v/>
      </c>
      <c r="B335" s="67"/>
      <c r="C335" s="259" t="str">
        <f>IF($B335="","",VLOOKUP($B335,資料表!$A:$C,2,FALSE))</f>
        <v/>
      </c>
      <c r="D335" s="259" t="str">
        <f>IF($B335="","",VLOOKUP($B335,資料表!$A:$C,3,FALSE))</f>
        <v/>
      </c>
      <c r="E335" s="263"/>
      <c r="F335" s="261" t="str">
        <f>IF($E335="","",VLOOKUP($E335,資料表!$G:$I,2,FALSE))</f>
        <v/>
      </c>
      <c r="G335" s="262" t="str">
        <f>IF($E335="","",VLOOKUP($E335,資料表!$G:$I,3,FALSE))</f>
        <v/>
      </c>
      <c r="H335" s="71"/>
      <c r="I335" s="72"/>
      <c r="J335" s="70"/>
      <c r="K335" s="278">
        <f t="shared" si="10"/>
        <v>0</v>
      </c>
      <c r="L335" s="278">
        <f t="shared" si="11"/>
        <v>0</v>
      </c>
      <c r="M335" s="75"/>
      <c r="N335" s="76"/>
      <c r="O335" s="76"/>
      <c r="P335" s="77"/>
      <c r="Q335" s="18" t="str">
        <f>IF(B335="","",VLOOKUP(B335,資料表!$A$3:$D$198,4,0))</f>
        <v/>
      </c>
    </row>
    <row r="336" spans="1:17" ht="20.100000000000001" customHeight="1">
      <c r="A336" s="290" t="str">
        <f>IF(B336="","",VLOOKUP(B336,資料表!$A$3:$E$298,5,0))</f>
        <v/>
      </c>
      <c r="B336" s="67"/>
      <c r="C336" s="259" t="str">
        <f>IF($B336="","",VLOOKUP($B336,資料表!$A:$C,2,FALSE))</f>
        <v/>
      </c>
      <c r="D336" s="259" t="str">
        <f>IF($B336="","",VLOOKUP($B336,資料表!$A:$C,3,FALSE))</f>
        <v/>
      </c>
      <c r="E336" s="263"/>
      <c r="F336" s="261" t="str">
        <f>IF($E336="","",VLOOKUP($E336,資料表!$G:$I,2,FALSE))</f>
        <v/>
      </c>
      <c r="G336" s="262" t="str">
        <f>IF($E336="","",VLOOKUP($E336,資料表!$G:$I,3,FALSE))</f>
        <v/>
      </c>
      <c r="H336" s="71"/>
      <c r="I336" s="72"/>
      <c r="J336" s="70"/>
      <c r="K336" s="278">
        <f t="shared" si="10"/>
        <v>0</v>
      </c>
      <c r="L336" s="278">
        <f t="shared" si="11"/>
        <v>0</v>
      </c>
      <c r="M336" s="75"/>
      <c r="N336" s="76"/>
      <c r="O336" s="76"/>
      <c r="P336" s="77"/>
      <c r="Q336" s="18" t="str">
        <f>IF(B336="","",VLOOKUP(B336,資料表!$A$3:$D$198,4,0))</f>
        <v/>
      </c>
    </row>
    <row r="337" spans="1:17" ht="20.100000000000001" customHeight="1">
      <c r="A337" s="290" t="str">
        <f>IF(B337="","",VLOOKUP(B337,資料表!$A$3:$E$298,5,0))</f>
        <v/>
      </c>
      <c r="B337" s="67"/>
      <c r="C337" s="259" t="str">
        <f>IF($B337="","",VLOOKUP($B337,資料表!$A:$C,2,FALSE))</f>
        <v/>
      </c>
      <c r="D337" s="259" t="str">
        <f>IF($B337="","",VLOOKUP($B337,資料表!$A:$C,3,FALSE))</f>
        <v/>
      </c>
      <c r="E337" s="263"/>
      <c r="F337" s="261" t="str">
        <f>IF($E337="","",VLOOKUP($E337,資料表!$G:$I,2,FALSE))</f>
        <v/>
      </c>
      <c r="G337" s="262" t="str">
        <f>IF($E337="","",VLOOKUP($E337,資料表!$G:$I,3,FALSE))</f>
        <v/>
      </c>
      <c r="H337" s="71"/>
      <c r="I337" s="72"/>
      <c r="J337" s="70"/>
      <c r="K337" s="278">
        <f t="shared" si="10"/>
        <v>0</v>
      </c>
      <c r="L337" s="278">
        <f t="shared" si="11"/>
        <v>0</v>
      </c>
      <c r="M337" s="75"/>
      <c r="N337" s="76"/>
      <c r="O337" s="76"/>
      <c r="P337" s="77"/>
      <c r="Q337" s="18" t="str">
        <f>IF(B337="","",VLOOKUP(B337,資料表!$A$3:$D$198,4,0))</f>
        <v/>
      </c>
    </row>
    <row r="338" spans="1:17" ht="20.100000000000001" customHeight="1">
      <c r="A338" s="290" t="str">
        <f>IF(B338="","",VLOOKUP(B338,資料表!$A$3:$E$298,5,0))</f>
        <v/>
      </c>
      <c r="B338" s="67"/>
      <c r="C338" s="259" t="str">
        <f>IF($B338="","",VLOOKUP($B338,資料表!$A:$C,2,FALSE))</f>
        <v/>
      </c>
      <c r="D338" s="259" t="str">
        <f>IF($B338="","",VLOOKUP($B338,資料表!$A:$C,3,FALSE))</f>
        <v/>
      </c>
      <c r="E338" s="263"/>
      <c r="F338" s="261" t="str">
        <f>IF($E338="","",VLOOKUP($E338,資料表!$G:$I,2,FALSE))</f>
        <v/>
      </c>
      <c r="G338" s="262" t="str">
        <f>IF($E338="","",VLOOKUP($E338,資料表!$G:$I,3,FALSE))</f>
        <v/>
      </c>
      <c r="H338" s="71"/>
      <c r="I338" s="72"/>
      <c r="J338" s="70"/>
      <c r="K338" s="278">
        <f t="shared" si="10"/>
        <v>0</v>
      </c>
      <c r="L338" s="278">
        <f t="shared" si="11"/>
        <v>0</v>
      </c>
      <c r="M338" s="75"/>
      <c r="N338" s="76"/>
      <c r="O338" s="76"/>
      <c r="P338" s="77"/>
      <c r="Q338" s="18" t="str">
        <f>IF(B338="","",VLOOKUP(B338,資料表!$A$3:$D$198,4,0))</f>
        <v/>
      </c>
    </row>
    <row r="339" spans="1:17" ht="20.100000000000001" customHeight="1">
      <c r="A339" s="290" t="str">
        <f>IF(B339="","",VLOOKUP(B339,資料表!$A$3:$E$298,5,0))</f>
        <v/>
      </c>
      <c r="B339" s="67"/>
      <c r="C339" s="259" t="str">
        <f>IF($B339="","",VLOOKUP($B339,資料表!$A:$C,2,FALSE))</f>
        <v/>
      </c>
      <c r="D339" s="259" t="str">
        <f>IF($B339="","",VLOOKUP($B339,資料表!$A:$C,3,FALSE))</f>
        <v/>
      </c>
      <c r="E339" s="263"/>
      <c r="F339" s="261" t="str">
        <f>IF($E339="","",VLOOKUP($E339,資料表!$G:$I,2,FALSE))</f>
        <v/>
      </c>
      <c r="G339" s="262" t="str">
        <f>IF($E339="","",VLOOKUP($E339,資料表!$G:$I,3,FALSE))</f>
        <v/>
      </c>
      <c r="H339" s="71"/>
      <c r="I339" s="72"/>
      <c r="J339" s="70"/>
      <c r="K339" s="278">
        <f t="shared" si="10"/>
        <v>0</v>
      </c>
      <c r="L339" s="278">
        <f t="shared" si="11"/>
        <v>0</v>
      </c>
      <c r="M339" s="75"/>
      <c r="N339" s="76"/>
      <c r="O339" s="76"/>
      <c r="P339" s="77"/>
      <c r="Q339" s="18" t="str">
        <f>IF(B339="","",VLOOKUP(B339,資料表!$A$3:$D$198,4,0))</f>
        <v/>
      </c>
    </row>
    <row r="340" spans="1:17" ht="20.100000000000001" customHeight="1">
      <c r="A340" s="290" t="str">
        <f>IF(B340="","",VLOOKUP(B340,資料表!$A$3:$E$298,5,0))</f>
        <v/>
      </c>
      <c r="B340" s="67"/>
      <c r="C340" s="259" t="str">
        <f>IF($B340="","",VLOOKUP($B340,資料表!$A:$C,2,FALSE))</f>
        <v/>
      </c>
      <c r="D340" s="259" t="str">
        <f>IF($B340="","",VLOOKUP($B340,資料表!$A:$C,3,FALSE))</f>
        <v/>
      </c>
      <c r="E340" s="263"/>
      <c r="F340" s="261" t="str">
        <f>IF($E340="","",VLOOKUP($E340,資料表!$G:$I,2,FALSE))</f>
        <v/>
      </c>
      <c r="G340" s="262" t="str">
        <f>IF($E340="","",VLOOKUP($E340,資料表!$G:$I,3,FALSE))</f>
        <v/>
      </c>
      <c r="H340" s="71"/>
      <c r="I340" s="72"/>
      <c r="J340" s="70"/>
      <c r="K340" s="278">
        <f t="shared" si="10"/>
        <v>0</v>
      </c>
      <c r="L340" s="278">
        <f t="shared" si="11"/>
        <v>0</v>
      </c>
      <c r="M340" s="75"/>
      <c r="N340" s="76"/>
      <c r="O340" s="76"/>
      <c r="P340" s="77"/>
      <c r="Q340" s="18" t="str">
        <f>IF(B340="","",VLOOKUP(B340,資料表!$A$3:$D$198,4,0))</f>
        <v/>
      </c>
    </row>
    <row r="341" spans="1:17" ht="20.100000000000001" customHeight="1">
      <c r="A341" s="290" t="str">
        <f>IF(B341="","",VLOOKUP(B341,資料表!$A$3:$E$298,5,0))</f>
        <v/>
      </c>
      <c r="B341" s="67"/>
      <c r="C341" s="259" t="str">
        <f>IF($B341="","",VLOOKUP($B341,資料表!$A:$C,2,FALSE))</f>
        <v/>
      </c>
      <c r="D341" s="259" t="str">
        <f>IF($B341="","",VLOOKUP($B341,資料表!$A:$C,3,FALSE))</f>
        <v/>
      </c>
      <c r="E341" s="263"/>
      <c r="F341" s="261" t="str">
        <f>IF($E341="","",VLOOKUP($E341,資料表!$G:$I,2,FALSE))</f>
        <v/>
      </c>
      <c r="G341" s="262" t="str">
        <f>IF($E341="","",VLOOKUP($E341,資料表!$G:$I,3,FALSE))</f>
        <v/>
      </c>
      <c r="H341" s="71"/>
      <c r="I341" s="72"/>
      <c r="J341" s="70"/>
      <c r="K341" s="278">
        <f t="shared" si="10"/>
        <v>0</v>
      </c>
      <c r="L341" s="278">
        <f t="shared" si="11"/>
        <v>0</v>
      </c>
      <c r="M341" s="75"/>
      <c r="N341" s="76"/>
      <c r="O341" s="76"/>
      <c r="P341" s="77"/>
      <c r="Q341" s="18" t="str">
        <f>IF(B341="","",VLOOKUP(B341,資料表!$A$3:$D$198,4,0))</f>
        <v/>
      </c>
    </row>
    <row r="342" spans="1:17" ht="20.100000000000001" customHeight="1">
      <c r="A342" s="290" t="str">
        <f>IF(B342="","",VLOOKUP(B342,資料表!$A$3:$E$298,5,0))</f>
        <v/>
      </c>
      <c r="B342" s="67"/>
      <c r="C342" s="259" t="str">
        <f>IF($B342="","",VLOOKUP($B342,資料表!$A:$C,2,FALSE))</f>
        <v/>
      </c>
      <c r="D342" s="259" t="str">
        <f>IF($B342="","",VLOOKUP($B342,資料表!$A:$C,3,FALSE))</f>
        <v/>
      </c>
      <c r="E342" s="263"/>
      <c r="F342" s="261" t="str">
        <f>IF($E342="","",VLOOKUP($E342,資料表!$G:$I,2,FALSE))</f>
        <v/>
      </c>
      <c r="G342" s="262" t="str">
        <f>IF($E342="","",VLOOKUP($E342,資料表!$G:$I,3,FALSE))</f>
        <v/>
      </c>
      <c r="H342" s="71"/>
      <c r="I342" s="72"/>
      <c r="J342" s="70"/>
      <c r="K342" s="278">
        <f t="shared" si="10"/>
        <v>0</v>
      </c>
      <c r="L342" s="278">
        <f t="shared" si="11"/>
        <v>0</v>
      </c>
      <c r="M342" s="75"/>
      <c r="N342" s="76"/>
      <c r="O342" s="76"/>
      <c r="P342" s="77"/>
      <c r="Q342" s="18" t="str">
        <f>IF(B342="","",VLOOKUP(B342,資料表!$A$3:$D$198,4,0))</f>
        <v/>
      </c>
    </row>
    <row r="343" spans="1:17" ht="20.100000000000001" customHeight="1">
      <c r="A343" s="290" t="str">
        <f>IF(B343="","",VLOOKUP(B343,資料表!$A$3:$E$298,5,0))</f>
        <v/>
      </c>
      <c r="B343" s="67"/>
      <c r="C343" s="259" t="str">
        <f>IF($B343="","",VLOOKUP($B343,資料表!$A:$C,2,FALSE))</f>
        <v/>
      </c>
      <c r="D343" s="259" t="str">
        <f>IF($B343="","",VLOOKUP($B343,資料表!$A:$C,3,FALSE))</f>
        <v/>
      </c>
      <c r="E343" s="263"/>
      <c r="F343" s="261" t="str">
        <f>IF($E343="","",VLOOKUP($E343,資料表!$G:$I,2,FALSE))</f>
        <v/>
      </c>
      <c r="G343" s="262" t="str">
        <f>IF($E343="","",VLOOKUP($E343,資料表!$G:$I,3,FALSE))</f>
        <v/>
      </c>
      <c r="H343" s="71"/>
      <c r="I343" s="72"/>
      <c r="J343" s="70"/>
      <c r="K343" s="278">
        <f t="shared" si="10"/>
        <v>0</v>
      </c>
      <c r="L343" s="278">
        <f t="shared" si="11"/>
        <v>0</v>
      </c>
      <c r="M343" s="75"/>
      <c r="N343" s="76"/>
      <c r="O343" s="76"/>
      <c r="P343" s="77"/>
      <c r="Q343" s="18" t="str">
        <f>IF(B343="","",VLOOKUP(B343,資料表!$A$3:$D$198,4,0))</f>
        <v/>
      </c>
    </row>
    <row r="344" spans="1:17" ht="20.100000000000001" customHeight="1">
      <c r="A344" s="290" t="str">
        <f>IF(B344="","",VLOOKUP(B344,資料表!$A$3:$E$298,5,0))</f>
        <v/>
      </c>
      <c r="B344" s="67"/>
      <c r="C344" s="259" t="str">
        <f>IF($B344="","",VLOOKUP($B344,資料表!$A:$C,2,FALSE))</f>
        <v/>
      </c>
      <c r="D344" s="259" t="str">
        <f>IF($B344="","",VLOOKUP($B344,資料表!$A:$C,3,FALSE))</f>
        <v/>
      </c>
      <c r="E344" s="263"/>
      <c r="F344" s="261" t="str">
        <f>IF($E344="","",VLOOKUP($E344,資料表!$G:$I,2,FALSE))</f>
        <v/>
      </c>
      <c r="G344" s="262" t="str">
        <f>IF($E344="","",VLOOKUP($E344,資料表!$G:$I,3,FALSE))</f>
        <v/>
      </c>
      <c r="H344" s="71"/>
      <c r="I344" s="72"/>
      <c r="J344" s="70"/>
      <c r="K344" s="278">
        <f t="shared" si="10"/>
        <v>0</v>
      </c>
      <c r="L344" s="278">
        <f t="shared" si="11"/>
        <v>0</v>
      </c>
      <c r="M344" s="75"/>
      <c r="N344" s="76"/>
      <c r="O344" s="76"/>
      <c r="P344" s="77"/>
      <c r="Q344" s="18" t="str">
        <f>IF(B344="","",VLOOKUP(B344,資料表!$A$3:$D$198,4,0))</f>
        <v/>
      </c>
    </row>
    <row r="345" spans="1:17" ht="20.100000000000001" customHeight="1">
      <c r="A345" s="290" t="str">
        <f>IF(B345="","",VLOOKUP(B345,資料表!$A$3:$E$298,5,0))</f>
        <v/>
      </c>
      <c r="B345" s="67"/>
      <c r="C345" s="259" t="str">
        <f>IF($B345="","",VLOOKUP($B345,資料表!$A:$C,2,FALSE))</f>
        <v/>
      </c>
      <c r="D345" s="259" t="str">
        <f>IF($B345="","",VLOOKUP($B345,資料表!$A:$C,3,FALSE))</f>
        <v/>
      </c>
      <c r="E345" s="263"/>
      <c r="F345" s="261" t="str">
        <f>IF($E345="","",VLOOKUP($E345,資料表!$G:$I,2,FALSE))</f>
        <v/>
      </c>
      <c r="G345" s="262" t="str">
        <f>IF($E345="","",VLOOKUP($E345,資料表!$G:$I,3,FALSE))</f>
        <v/>
      </c>
      <c r="H345" s="71"/>
      <c r="I345" s="72"/>
      <c r="J345" s="70"/>
      <c r="K345" s="278">
        <f t="shared" si="10"/>
        <v>0</v>
      </c>
      <c r="L345" s="278">
        <f t="shared" si="11"/>
        <v>0</v>
      </c>
      <c r="M345" s="75"/>
      <c r="N345" s="76"/>
      <c r="O345" s="76"/>
      <c r="P345" s="77"/>
      <c r="Q345" s="18" t="str">
        <f>IF(B345="","",VLOOKUP(B345,資料表!$A$3:$D$198,4,0))</f>
        <v/>
      </c>
    </row>
    <row r="346" spans="1:17" ht="20.100000000000001" customHeight="1">
      <c r="A346" s="290" t="str">
        <f>IF(B346="","",VLOOKUP(B346,資料表!$A$3:$E$298,5,0))</f>
        <v/>
      </c>
      <c r="B346" s="67"/>
      <c r="C346" s="259" t="str">
        <f>IF($B346="","",VLOOKUP($B346,資料表!$A:$C,2,FALSE))</f>
        <v/>
      </c>
      <c r="D346" s="259" t="str">
        <f>IF($B346="","",VLOOKUP($B346,資料表!$A:$C,3,FALSE))</f>
        <v/>
      </c>
      <c r="E346" s="263"/>
      <c r="F346" s="261" t="str">
        <f>IF($E346="","",VLOOKUP($E346,資料表!$G:$I,2,FALSE))</f>
        <v/>
      </c>
      <c r="G346" s="262" t="str">
        <f>IF($E346="","",VLOOKUP($E346,資料表!$G:$I,3,FALSE))</f>
        <v/>
      </c>
      <c r="H346" s="71"/>
      <c r="I346" s="72"/>
      <c r="J346" s="70"/>
      <c r="K346" s="278">
        <f t="shared" si="10"/>
        <v>0</v>
      </c>
      <c r="L346" s="278">
        <f t="shared" si="11"/>
        <v>0</v>
      </c>
      <c r="M346" s="75"/>
      <c r="N346" s="76"/>
      <c r="O346" s="76"/>
      <c r="P346" s="77"/>
      <c r="Q346" s="18" t="str">
        <f>IF(B346="","",VLOOKUP(B346,資料表!$A$3:$D$198,4,0))</f>
        <v/>
      </c>
    </row>
    <row r="347" spans="1:17" ht="20.100000000000001" customHeight="1">
      <c r="A347" s="290" t="str">
        <f>IF(B347="","",VLOOKUP(B347,資料表!$A$3:$E$298,5,0))</f>
        <v/>
      </c>
      <c r="B347" s="67"/>
      <c r="C347" s="259" t="str">
        <f>IF($B347="","",VLOOKUP($B347,資料表!$A:$C,2,FALSE))</f>
        <v/>
      </c>
      <c r="D347" s="259" t="str">
        <f>IF($B347="","",VLOOKUP($B347,資料表!$A:$C,3,FALSE))</f>
        <v/>
      </c>
      <c r="E347" s="263"/>
      <c r="F347" s="261" t="str">
        <f>IF($E347="","",VLOOKUP($E347,資料表!$G:$I,2,FALSE))</f>
        <v/>
      </c>
      <c r="G347" s="262" t="str">
        <f>IF($E347="","",VLOOKUP($E347,資料表!$G:$I,3,FALSE))</f>
        <v/>
      </c>
      <c r="H347" s="71"/>
      <c r="I347" s="72"/>
      <c r="J347" s="70"/>
      <c r="K347" s="278">
        <f t="shared" si="10"/>
        <v>0</v>
      </c>
      <c r="L347" s="278">
        <f t="shared" si="11"/>
        <v>0</v>
      </c>
      <c r="M347" s="75"/>
      <c r="N347" s="76"/>
      <c r="O347" s="76"/>
      <c r="P347" s="77"/>
      <c r="Q347" s="18" t="str">
        <f>IF(B347="","",VLOOKUP(B347,資料表!$A$3:$D$198,4,0))</f>
        <v/>
      </c>
    </row>
    <row r="348" spans="1:17" ht="20.100000000000001" customHeight="1">
      <c r="A348" s="290" t="str">
        <f>IF(B348="","",VLOOKUP(B348,資料表!$A$3:$E$298,5,0))</f>
        <v/>
      </c>
      <c r="B348" s="67"/>
      <c r="C348" s="259" t="str">
        <f>IF($B348="","",VLOOKUP($B348,資料表!$A:$C,2,FALSE))</f>
        <v/>
      </c>
      <c r="D348" s="259" t="str">
        <f>IF($B348="","",VLOOKUP($B348,資料表!$A:$C,3,FALSE))</f>
        <v/>
      </c>
      <c r="E348" s="263"/>
      <c r="F348" s="261" t="str">
        <f>IF($E348="","",VLOOKUP($E348,資料表!$G:$I,2,FALSE))</f>
        <v/>
      </c>
      <c r="G348" s="262" t="str">
        <f>IF($E348="","",VLOOKUP($E348,資料表!$G:$I,3,FALSE))</f>
        <v/>
      </c>
      <c r="H348" s="71"/>
      <c r="I348" s="72"/>
      <c r="J348" s="70"/>
      <c r="K348" s="278">
        <f t="shared" si="10"/>
        <v>0</v>
      </c>
      <c r="L348" s="278">
        <f t="shared" si="11"/>
        <v>0</v>
      </c>
      <c r="M348" s="75"/>
      <c r="N348" s="76"/>
      <c r="O348" s="76"/>
      <c r="P348" s="77"/>
      <c r="Q348" s="18" t="str">
        <f>IF(B348="","",VLOOKUP(B348,資料表!$A$3:$D$198,4,0))</f>
        <v/>
      </c>
    </row>
    <row r="349" spans="1:17" ht="20.100000000000001" customHeight="1">
      <c r="A349" s="290" t="str">
        <f>IF(B349="","",VLOOKUP(B349,資料表!$A$3:$E$298,5,0))</f>
        <v/>
      </c>
      <c r="B349" s="67"/>
      <c r="C349" s="259" t="str">
        <f>IF($B349="","",VLOOKUP($B349,資料表!$A:$C,2,FALSE))</f>
        <v/>
      </c>
      <c r="D349" s="259" t="str">
        <f>IF($B349="","",VLOOKUP($B349,資料表!$A:$C,3,FALSE))</f>
        <v/>
      </c>
      <c r="E349" s="263"/>
      <c r="F349" s="261" t="str">
        <f>IF($E349="","",VLOOKUP($E349,資料表!$G:$I,2,FALSE))</f>
        <v/>
      </c>
      <c r="G349" s="262" t="str">
        <f>IF($E349="","",VLOOKUP($E349,資料表!$G:$I,3,FALSE))</f>
        <v/>
      </c>
      <c r="H349" s="71"/>
      <c r="I349" s="72"/>
      <c r="J349" s="70"/>
      <c r="K349" s="278">
        <f t="shared" si="10"/>
        <v>0</v>
      </c>
      <c r="L349" s="278">
        <f t="shared" si="11"/>
        <v>0</v>
      </c>
      <c r="M349" s="75"/>
      <c r="N349" s="76"/>
      <c r="O349" s="76"/>
      <c r="P349" s="77"/>
      <c r="Q349" s="18" t="str">
        <f>IF(B349="","",VLOOKUP(B349,資料表!$A$3:$D$198,4,0))</f>
        <v/>
      </c>
    </row>
    <row r="350" spans="1:17" ht="20.100000000000001" customHeight="1">
      <c r="A350" s="290" t="str">
        <f>IF(B350="","",VLOOKUP(B350,資料表!$A$3:$E$298,5,0))</f>
        <v/>
      </c>
      <c r="B350" s="67"/>
      <c r="C350" s="259" t="str">
        <f>IF($B350="","",VLOOKUP($B350,資料表!$A:$C,2,FALSE))</f>
        <v/>
      </c>
      <c r="D350" s="259" t="str">
        <f>IF($B350="","",VLOOKUP($B350,資料表!$A:$C,3,FALSE))</f>
        <v/>
      </c>
      <c r="E350" s="263"/>
      <c r="F350" s="261" t="str">
        <f>IF($E350="","",VLOOKUP($E350,資料表!$G:$I,2,FALSE))</f>
        <v/>
      </c>
      <c r="G350" s="262" t="str">
        <f>IF($E350="","",VLOOKUP($E350,資料表!$G:$I,3,FALSE))</f>
        <v/>
      </c>
      <c r="H350" s="71"/>
      <c r="I350" s="72"/>
      <c r="J350" s="70"/>
      <c r="K350" s="278">
        <f t="shared" si="10"/>
        <v>0</v>
      </c>
      <c r="L350" s="278">
        <f t="shared" si="11"/>
        <v>0</v>
      </c>
      <c r="M350" s="75"/>
      <c r="N350" s="76"/>
      <c r="O350" s="76"/>
      <c r="P350" s="77"/>
      <c r="Q350" s="18" t="str">
        <f>IF(B350="","",VLOOKUP(B350,資料表!$A$3:$D$198,4,0))</f>
        <v/>
      </c>
    </row>
    <row r="351" spans="1:17" ht="20.100000000000001" customHeight="1">
      <c r="A351" s="290" t="str">
        <f>IF(B351="","",VLOOKUP(B351,資料表!$A$3:$E$298,5,0))</f>
        <v/>
      </c>
      <c r="B351" s="67"/>
      <c r="C351" s="259" t="str">
        <f>IF($B351="","",VLOOKUP($B351,資料表!$A:$C,2,FALSE))</f>
        <v/>
      </c>
      <c r="D351" s="259" t="str">
        <f>IF($B351="","",VLOOKUP($B351,資料表!$A:$C,3,FALSE))</f>
        <v/>
      </c>
      <c r="E351" s="263"/>
      <c r="F351" s="261" t="str">
        <f>IF($E351="","",VLOOKUP($E351,資料表!$G:$I,2,FALSE))</f>
        <v/>
      </c>
      <c r="G351" s="262" t="str">
        <f>IF($E351="","",VLOOKUP($E351,資料表!$G:$I,3,FALSE))</f>
        <v/>
      </c>
      <c r="H351" s="71"/>
      <c r="I351" s="72"/>
      <c r="J351" s="70"/>
      <c r="K351" s="278">
        <f t="shared" si="10"/>
        <v>0</v>
      </c>
      <c r="L351" s="278">
        <f t="shared" si="11"/>
        <v>0</v>
      </c>
      <c r="M351" s="75"/>
      <c r="N351" s="76"/>
      <c r="O351" s="76"/>
      <c r="P351" s="77"/>
      <c r="Q351" s="18" t="str">
        <f>IF(B351="","",VLOOKUP(B351,資料表!$A$3:$D$198,4,0))</f>
        <v/>
      </c>
    </row>
    <row r="352" spans="1:17" ht="20.100000000000001" customHeight="1">
      <c r="A352" s="290" t="str">
        <f>IF(B352="","",VLOOKUP(B352,資料表!$A$3:$E$298,5,0))</f>
        <v/>
      </c>
      <c r="B352" s="67"/>
      <c r="C352" s="259" t="str">
        <f>IF($B352="","",VLOOKUP($B352,資料表!$A:$C,2,FALSE))</f>
        <v/>
      </c>
      <c r="D352" s="259" t="str">
        <f>IF($B352="","",VLOOKUP($B352,資料表!$A:$C,3,FALSE))</f>
        <v/>
      </c>
      <c r="E352" s="263"/>
      <c r="F352" s="261" t="str">
        <f>IF($E352="","",VLOOKUP($E352,資料表!$G:$I,2,FALSE))</f>
        <v/>
      </c>
      <c r="G352" s="262" t="str">
        <f>IF($E352="","",VLOOKUP($E352,資料表!$G:$I,3,FALSE))</f>
        <v/>
      </c>
      <c r="H352" s="71"/>
      <c r="I352" s="72"/>
      <c r="J352" s="70"/>
      <c r="K352" s="278">
        <f t="shared" si="10"/>
        <v>0</v>
      </c>
      <c r="L352" s="278">
        <f t="shared" si="11"/>
        <v>0</v>
      </c>
      <c r="M352" s="75"/>
      <c r="N352" s="76"/>
      <c r="O352" s="76"/>
      <c r="P352" s="77"/>
      <c r="Q352" s="18" t="str">
        <f>IF(B352="","",VLOOKUP(B352,資料表!$A$3:$D$198,4,0))</f>
        <v/>
      </c>
    </row>
    <row r="353" spans="1:17" ht="20.100000000000001" customHeight="1">
      <c r="A353" s="290" t="str">
        <f>IF(B353="","",VLOOKUP(B353,資料表!$A$3:$E$298,5,0))</f>
        <v/>
      </c>
      <c r="B353" s="67"/>
      <c r="C353" s="259" t="str">
        <f>IF($B353="","",VLOOKUP($B353,資料表!$A:$C,2,FALSE))</f>
        <v/>
      </c>
      <c r="D353" s="259" t="str">
        <f>IF($B353="","",VLOOKUP($B353,資料表!$A:$C,3,FALSE))</f>
        <v/>
      </c>
      <c r="E353" s="263"/>
      <c r="F353" s="261" t="str">
        <f>IF($E353="","",VLOOKUP($E353,資料表!$G:$I,2,FALSE))</f>
        <v/>
      </c>
      <c r="G353" s="262" t="str">
        <f>IF($E353="","",VLOOKUP($E353,資料表!$G:$I,3,FALSE))</f>
        <v/>
      </c>
      <c r="H353" s="71"/>
      <c r="I353" s="72"/>
      <c r="J353" s="70"/>
      <c r="K353" s="278">
        <f t="shared" si="10"/>
        <v>0</v>
      </c>
      <c r="L353" s="278">
        <f t="shared" si="11"/>
        <v>0</v>
      </c>
      <c r="M353" s="75"/>
      <c r="N353" s="76"/>
      <c r="O353" s="76"/>
      <c r="P353" s="77"/>
      <c r="Q353" s="18" t="str">
        <f>IF(B353="","",VLOOKUP(B353,資料表!$A$3:$D$198,4,0))</f>
        <v/>
      </c>
    </row>
    <row r="354" spans="1:17" ht="20.100000000000001" customHeight="1">
      <c r="A354" s="290" t="str">
        <f>IF(B354="","",VLOOKUP(B354,資料表!$A$3:$E$298,5,0))</f>
        <v/>
      </c>
      <c r="B354" s="67"/>
      <c r="C354" s="259" t="str">
        <f>IF($B354="","",VLOOKUP($B354,資料表!$A:$C,2,FALSE))</f>
        <v/>
      </c>
      <c r="D354" s="259" t="str">
        <f>IF($B354="","",VLOOKUP($B354,資料表!$A:$C,3,FALSE))</f>
        <v/>
      </c>
      <c r="E354" s="263"/>
      <c r="F354" s="261" t="str">
        <f>IF($E354="","",VLOOKUP($E354,資料表!$G:$I,2,FALSE))</f>
        <v/>
      </c>
      <c r="G354" s="262" t="str">
        <f>IF($E354="","",VLOOKUP($E354,資料表!$G:$I,3,FALSE))</f>
        <v/>
      </c>
      <c r="H354" s="71"/>
      <c r="I354" s="72"/>
      <c r="J354" s="70"/>
      <c r="K354" s="278">
        <f t="shared" si="10"/>
        <v>0</v>
      </c>
      <c r="L354" s="278">
        <f t="shared" si="11"/>
        <v>0</v>
      </c>
      <c r="M354" s="75"/>
      <c r="N354" s="76"/>
      <c r="O354" s="76"/>
      <c r="P354" s="77"/>
      <c r="Q354" s="18" t="str">
        <f>IF(B354="","",VLOOKUP(B354,資料表!$A$3:$D$198,4,0))</f>
        <v/>
      </c>
    </row>
    <row r="355" spans="1:17" ht="20.100000000000001" customHeight="1">
      <c r="A355" s="290" t="str">
        <f>IF(B355="","",VLOOKUP(B355,資料表!$A$3:$E$298,5,0))</f>
        <v/>
      </c>
      <c r="B355" s="67"/>
      <c r="C355" s="259" t="str">
        <f>IF($B355="","",VLOOKUP($B355,資料表!$A:$C,2,FALSE))</f>
        <v/>
      </c>
      <c r="D355" s="259" t="str">
        <f>IF($B355="","",VLOOKUP($B355,資料表!$A:$C,3,FALSE))</f>
        <v/>
      </c>
      <c r="E355" s="263"/>
      <c r="F355" s="261" t="str">
        <f>IF($E355="","",VLOOKUP($E355,資料表!$G:$I,2,FALSE))</f>
        <v/>
      </c>
      <c r="G355" s="262" t="str">
        <f>IF($E355="","",VLOOKUP($E355,資料表!$G:$I,3,FALSE))</f>
        <v/>
      </c>
      <c r="H355" s="71"/>
      <c r="I355" s="72"/>
      <c r="J355" s="70"/>
      <c r="K355" s="278">
        <f t="shared" si="10"/>
        <v>0</v>
      </c>
      <c r="L355" s="278">
        <f t="shared" si="11"/>
        <v>0</v>
      </c>
      <c r="M355" s="75"/>
      <c r="N355" s="76"/>
      <c r="O355" s="76"/>
      <c r="P355" s="77"/>
      <c r="Q355" s="18" t="str">
        <f>IF(B355="","",VLOOKUP(B355,資料表!$A$3:$D$198,4,0))</f>
        <v/>
      </c>
    </row>
    <row r="356" spans="1:17" ht="20.100000000000001" customHeight="1">
      <c r="A356" s="290" t="str">
        <f>IF(B356="","",VLOOKUP(B356,資料表!$A$3:$E$298,5,0))</f>
        <v/>
      </c>
      <c r="B356" s="67"/>
      <c r="C356" s="259" t="str">
        <f>IF($B356="","",VLOOKUP($B356,資料表!$A:$C,2,FALSE))</f>
        <v/>
      </c>
      <c r="D356" s="259" t="str">
        <f>IF($B356="","",VLOOKUP($B356,資料表!$A:$C,3,FALSE))</f>
        <v/>
      </c>
      <c r="E356" s="263"/>
      <c r="F356" s="261" t="str">
        <f>IF($E356="","",VLOOKUP($E356,資料表!$G:$I,2,FALSE))</f>
        <v/>
      </c>
      <c r="G356" s="262" t="str">
        <f>IF($E356="","",VLOOKUP($E356,資料表!$G:$I,3,FALSE))</f>
        <v/>
      </c>
      <c r="H356" s="71"/>
      <c r="I356" s="72"/>
      <c r="J356" s="70"/>
      <c r="K356" s="278">
        <f t="shared" si="10"/>
        <v>0</v>
      </c>
      <c r="L356" s="278">
        <f t="shared" si="11"/>
        <v>0</v>
      </c>
      <c r="M356" s="75"/>
      <c r="N356" s="76"/>
      <c r="O356" s="76"/>
      <c r="P356" s="77"/>
      <c r="Q356" s="18" t="str">
        <f>IF(B356="","",VLOOKUP(B356,資料表!$A$3:$D$198,4,0))</f>
        <v/>
      </c>
    </row>
    <row r="357" spans="1:17" ht="20.100000000000001" customHeight="1">
      <c r="A357" s="290" t="str">
        <f>IF(B357="","",VLOOKUP(B357,資料表!$A$3:$E$298,5,0))</f>
        <v/>
      </c>
      <c r="B357" s="67"/>
      <c r="C357" s="259" t="str">
        <f>IF($B357="","",VLOOKUP($B357,資料表!$A:$C,2,FALSE))</f>
        <v/>
      </c>
      <c r="D357" s="259" t="str">
        <f>IF($B357="","",VLOOKUP($B357,資料表!$A:$C,3,FALSE))</f>
        <v/>
      </c>
      <c r="E357" s="263"/>
      <c r="F357" s="261" t="str">
        <f>IF($E357="","",VLOOKUP($E357,資料表!$G:$I,2,FALSE))</f>
        <v/>
      </c>
      <c r="G357" s="262" t="str">
        <f>IF($E357="","",VLOOKUP($E357,資料表!$G:$I,3,FALSE))</f>
        <v/>
      </c>
      <c r="H357" s="71"/>
      <c r="I357" s="72"/>
      <c r="J357" s="70"/>
      <c r="K357" s="278">
        <f t="shared" si="10"/>
        <v>0</v>
      </c>
      <c r="L357" s="278">
        <f t="shared" si="11"/>
        <v>0</v>
      </c>
      <c r="M357" s="75"/>
      <c r="N357" s="76"/>
      <c r="O357" s="76"/>
      <c r="P357" s="77"/>
      <c r="Q357" s="18" t="str">
        <f>IF(B357="","",VLOOKUP(B357,資料表!$A$3:$D$198,4,0))</f>
        <v/>
      </c>
    </row>
    <row r="358" spans="1:17" ht="20.100000000000001" customHeight="1">
      <c r="A358" s="290" t="str">
        <f>IF(B358="","",VLOOKUP(B358,資料表!$A$3:$E$298,5,0))</f>
        <v/>
      </c>
      <c r="B358" s="67"/>
      <c r="C358" s="259" t="str">
        <f>IF($B358="","",VLOOKUP($B358,資料表!$A:$C,2,FALSE))</f>
        <v/>
      </c>
      <c r="D358" s="259" t="str">
        <f>IF($B358="","",VLOOKUP($B358,資料表!$A:$C,3,FALSE))</f>
        <v/>
      </c>
      <c r="E358" s="263"/>
      <c r="F358" s="261" t="str">
        <f>IF($E358="","",VLOOKUP($E358,資料表!$G:$I,2,FALSE))</f>
        <v/>
      </c>
      <c r="G358" s="262" t="str">
        <f>IF($E358="","",VLOOKUP($E358,資料表!$G:$I,3,FALSE))</f>
        <v/>
      </c>
      <c r="H358" s="71"/>
      <c r="I358" s="72"/>
      <c r="J358" s="70"/>
      <c r="K358" s="278">
        <f t="shared" si="10"/>
        <v>0</v>
      </c>
      <c r="L358" s="278">
        <f t="shared" si="11"/>
        <v>0</v>
      </c>
      <c r="M358" s="75"/>
      <c r="N358" s="76"/>
      <c r="O358" s="76"/>
      <c r="P358" s="77"/>
      <c r="Q358" s="18" t="str">
        <f>IF(B358="","",VLOOKUP(B358,資料表!$A$3:$D$198,4,0))</f>
        <v/>
      </c>
    </row>
    <row r="359" spans="1:17" ht="20.100000000000001" customHeight="1">
      <c r="A359" s="290" t="str">
        <f>IF(B359="","",VLOOKUP(B359,資料表!$A$3:$E$298,5,0))</f>
        <v/>
      </c>
      <c r="B359" s="67"/>
      <c r="C359" s="259" t="str">
        <f>IF($B359="","",VLOOKUP($B359,資料表!$A:$C,2,FALSE))</f>
        <v/>
      </c>
      <c r="D359" s="259" t="str">
        <f>IF($B359="","",VLOOKUP($B359,資料表!$A:$C,3,FALSE))</f>
        <v/>
      </c>
      <c r="E359" s="263"/>
      <c r="F359" s="261" t="str">
        <f>IF($E359="","",VLOOKUP($E359,資料表!$G:$I,2,FALSE))</f>
        <v/>
      </c>
      <c r="G359" s="262" t="str">
        <f>IF($E359="","",VLOOKUP($E359,資料表!$G:$I,3,FALSE))</f>
        <v/>
      </c>
      <c r="H359" s="71"/>
      <c r="I359" s="72"/>
      <c r="J359" s="70"/>
      <c r="K359" s="278">
        <f t="shared" si="10"/>
        <v>0</v>
      </c>
      <c r="L359" s="278">
        <f t="shared" si="11"/>
        <v>0</v>
      </c>
      <c r="M359" s="75"/>
      <c r="N359" s="76"/>
      <c r="O359" s="76"/>
      <c r="P359" s="77"/>
      <c r="Q359" s="18" t="str">
        <f>IF(B359="","",VLOOKUP(B359,資料表!$A$3:$D$198,4,0))</f>
        <v/>
      </c>
    </row>
    <row r="360" spans="1:17" ht="20.100000000000001" customHeight="1">
      <c r="A360" s="290" t="str">
        <f>IF(B360="","",VLOOKUP(B360,資料表!$A$3:$E$298,5,0))</f>
        <v/>
      </c>
      <c r="B360" s="67"/>
      <c r="C360" s="259" t="str">
        <f>IF($B360="","",VLOOKUP($B360,資料表!$A:$C,2,FALSE))</f>
        <v/>
      </c>
      <c r="D360" s="259" t="str">
        <f>IF($B360="","",VLOOKUP($B360,資料表!$A:$C,3,FALSE))</f>
        <v/>
      </c>
      <c r="E360" s="263"/>
      <c r="F360" s="261" t="str">
        <f>IF($E360="","",VLOOKUP($E360,資料表!$G:$I,2,FALSE))</f>
        <v/>
      </c>
      <c r="G360" s="262" t="str">
        <f>IF($E360="","",VLOOKUP($E360,資料表!$G:$I,3,FALSE))</f>
        <v/>
      </c>
      <c r="H360" s="71"/>
      <c r="I360" s="72"/>
      <c r="J360" s="70"/>
      <c r="K360" s="278">
        <f t="shared" si="10"/>
        <v>0</v>
      </c>
      <c r="L360" s="278">
        <f t="shared" si="11"/>
        <v>0</v>
      </c>
      <c r="M360" s="75"/>
      <c r="N360" s="76"/>
      <c r="O360" s="76"/>
      <c r="P360" s="77"/>
      <c r="Q360" s="18" t="str">
        <f>IF(B360="","",VLOOKUP(B360,資料表!$A$3:$D$198,4,0))</f>
        <v/>
      </c>
    </row>
    <row r="361" spans="1:17" ht="20.100000000000001" customHeight="1">
      <c r="A361" s="290" t="str">
        <f>IF(B361="","",VLOOKUP(B361,資料表!$A$3:$E$298,5,0))</f>
        <v/>
      </c>
      <c r="B361" s="67"/>
      <c r="C361" s="259" t="str">
        <f>IF($B361="","",VLOOKUP($B361,資料表!$A:$C,2,FALSE))</f>
        <v/>
      </c>
      <c r="D361" s="259" t="str">
        <f>IF($B361="","",VLOOKUP($B361,資料表!$A:$C,3,FALSE))</f>
        <v/>
      </c>
      <c r="E361" s="263"/>
      <c r="F361" s="261" t="str">
        <f>IF($E361="","",VLOOKUP($E361,資料表!$G:$I,2,FALSE))</f>
        <v/>
      </c>
      <c r="G361" s="262" t="str">
        <f>IF($E361="","",VLOOKUP($E361,資料表!$G:$I,3,FALSE))</f>
        <v/>
      </c>
      <c r="H361" s="71"/>
      <c r="I361" s="72"/>
      <c r="J361" s="70"/>
      <c r="K361" s="278">
        <f t="shared" si="10"/>
        <v>0</v>
      </c>
      <c r="L361" s="278">
        <f t="shared" si="11"/>
        <v>0</v>
      </c>
      <c r="M361" s="75"/>
      <c r="N361" s="76"/>
      <c r="O361" s="76"/>
      <c r="P361" s="77"/>
      <c r="Q361" s="18" t="str">
        <f>IF(B361="","",VLOOKUP(B361,資料表!$A$3:$D$198,4,0))</f>
        <v/>
      </c>
    </row>
    <row r="362" spans="1:17" ht="20.100000000000001" customHeight="1">
      <c r="A362" s="290" t="str">
        <f>IF(B362="","",VLOOKUP(B362,資料表!$A$3:$E$298,5,0))</f>
        <v/>
      </c>
      <c r="B362" s="67"/>
      <c r="C362" s="259" t="str">
        <f>IF($B362="","",VLOOKUP($B362,資料表!$A:$C,2,FALSE))</f>
        <v/>
      </c>
      <c r="D362" s="259" t="str">
        <f>IF($B362="","",VLOOKUP($B362,資料表!$A:$C,3,FALSE))</f>
        <v/>
      </c>
      <c r="E362" s="263"/>
      <c r="F362" s="261" t="str">
        <f>IF($E362="","",VLOOKUP($E362,資料表!$G:$I,2,FALSE))</f>
        <v/>
      </c>
      <c r="G362" s="262" t="str">
        <f>IF($E362="","",VLOOKUP($E362,資料表!$G:$I,3,FALSE))</f>
        <v/>
      </c>
      <c r="H362" s="71"/>
      <c r="I362" s="72"/>
      <c r="J362" s="70"/>
      <c r="K362" s="278">
        <f t="shared" si="10"/>
        <v>0</v>
      </c>
      <c r="L362" s="278">
        <f t="shared" si="11"/>
        <v>0</v>
      </c>
      <c r="M362" s="75"/>
      <c r="N362" s="76"/>
      <c r="O362" s="76"/>
      <c r="P362" s="77"/>
      <c r="Q362" s="18" t="str">
        <f>IF(B362="","",VLOOKUP(B362,資料表!$A$3:$D$198,4,0))</f>
        <v/>
      </c>
    </row>
    <row r="363" spans="1:17" ht="20.100000000000001" customHeight="1">
      <c r="A363" s="290" t="str">
        <f>IF(B363="","",VLOOKUP(B363,資料表!$A$3:$E$298,5,0))</f>
        <v/>
      </c>
      <c r="B363" s="67"/>
      <c r="C363" s="259" t="str">
        <f>IF($B363="","",VLOOKUP($B363,資料表!$A:$C,2,FALSE))</f>
        <v/>
      </c>
      <c r="D363" s="259" t="str">
        <f>IF($B363="","",VLOOKUP($B363,資料表!$A:$C,3,FALSE))</f>
        <v/>
      </c>
      <c r="E363" s="263"/>
      <c r="F363" s="261" t="str">
        <f>IF($E363="","",VLOOKUP($E363,資料表!$G:$I,2,FALSE))</f>
        <v/>
      </c>
      <c r="G363" s="262" t="str">
        <f>IF($E363="","",VLOOKUP($E363,資料表!$G:$I,3,FALSE))</f>
        <v/>
      </c>
      <c r="H363" s="71"/>
      <c r="I363" s="72"/>
      <c r="J363" s="70"/>
      <c r="K363" s="278">
        <f t="shared" si="10"/>
        <v>0</v>
      </c>
      <c r="L363" s="278">
        <f t="shared" si="11"/>
        <v>0</v>
      </c>
      <c r="M363" s="75"/>
      <c r="N363" s="76"/>
      <c r="O363" s="76"/>
      <c r="P363" s="77"/>
      <c r="Q363" s="18" t="str">
        <f>IF(B363="","",VLOOKUP(B363,資料表!$A$3:$D$198,4,0))</f>
        <v/>
      </c>
    </row>
    <row r="364" spans="1:17" ht="20.100000000000001" customHeight="1">
      <c r="A364" s="290" t="str">
        <f>IF(B364="","",VLOOKUP(B364,資料表!$A$3:$E$298,5,0))</f>
        <v/>
      </c>
      <c r="B364" s="67"/>
      <c r="C364" s="259" t="str">
        <f>IF($B364="","",VLOOKUP($B364,資料表!$A:$C,2,FALSE))</f>
        <v/>
      </c>
      <c r="D364" s="259" t="str">
        <f>IF($B364="","",VLOOKUP($B364,資料表!$A:$C,3,FALSE))</f>
        <v/>
      </c>
      <c r="E364" s="263"/>
      <c r="F364" s="261" t="str">
        <f>IF($E364="","",VLOOKUP($E364,資料表!$G:$I,2,FALSE))</f>
        <v/>
      </c>
      <c r="G364" s="262" t="str">
        <f>IF($E364="","",VLOOKUP($E364,資料表!$G:$I,3,FALSE))</f>
        <v/>
      </c>
      <c r="H364" s="71"/>
      <c r="I364" s="72"/>
      <c r="J364" s="70"/>
      <c r="K364" s="278">
        <f t="shared" si="10"/>
        <v>0</v>
      </c>
      <c r="L364" s="278">
        <f t="shared" si="11"/>
        <v>0</v>
      </c>
      <c r="M364" s="75"/>
      <c r="N364" s="76"/>
      <c r="O364" s="76"/>
      <c r="P364" s="77"/>
      <c r="Q364" s="18" t="str">
        <f>IF(B364="","",VLOOKUP(B364,資料表!$A$3:$D$198,4,0))</f>
        <v/>
      </c>
    </row>
    <row r="365" spans="1:17" ht="20.100000000000001" customHeight="1">
      <c r="A365" s="290" t="str">
        <f>IF(B365="","",VLOOKUP(B365,資料表!$A$3:$E$298,5,0))</f>
        <v/>
      </c>
      <c r="B365" s="67"/>
      <c r="C365" s="259" t="str">
        <f>IF($B365="","",VLOOKUP($B365,資料表!$A:$C,2,FALSE))</f>
        <v/>
      </c>
      <c r="D365" s="259" t="str">
        <f>IF($B365="","",VLOOKUP($B365,資料表!$A:$C,3,FALSE))</f>
        <v/>
      </c>
      <c r="E365" s="263"/>
      <c r="F365" s="261" t="str">
        <f>IF($E365="","",VLOOKUP($E365,資料表!$G:$I,2,FALSE))</f>
        <v/>
      </c>
      <c r="G365" s="262" t="str">
        <f>IF($E365="","",VLOOKUP($E365,資料表!$G:$I,3,FALSE))</f>
        <v/>
      </c>
      <c r="H365" s="71"/>
      <c r="I365" s="72"/>
      <c r="J365" s="70"/>
      <c r="K365" s="278">
        <f t="shared" si="10"/>
        <v>0</v>
      </c>
      <c r="L365" s="278">
        <f t="shared" si="11"/>
        <v>0</v>
      </c>
      <c r="M365" s="75"/>
      <c r="N365" s="76"/>
      <c r="O365" s="76"/>
      <c r="P365" s="77"/>
      <c r="Q365" s="18" t="str">
        <f>IF(B365="","",VLOOKUP(B365,資料表!$A$3:$D$198,4,0))</f>
        <v/>
      </c>
    </row>
    <row r="366" spans="1:17" ht="20.100000000000001" customHeight="1">
      <c r="A366" s="290" t="str">
        <f>IF(B366="","",VLOOKUP(B366,資料表!$A$3:$E$298,5,0))</f>
        <v/>
      </c>
      <c r="B366" s="67"/>
      <c r="C366" s="259" t="str">
        <f>IF($B366="","",VLOOKUP($B366,資料表!$A:$C,2,FALSE))</f>
        <v/>
      </c>
      <c r="D366" s="259" t="str">
        <f>IF($B366="","",VLOOKUP($B366,資料表!$A:$C,3,FALSE))</f>
        <v/>
      </c>
      <c r="E366" s="263"/>
      <c r="F366" s="261" t="str">
        <f>IF($E366="","",VLOOKUP($E366,資料表!$G:$I,2,FALSE))</f>
        <v/>
      </c>
      <c r="G366" s="262" t="str">
        <f>IF($E366="","",VLOOKUP($E366,資料表!$G:$I,3,FALSE))</f>
        <v/>
      </c>
      <c r="H366" s="71"/>
      <c r="I366" s="72"/>
      <c r="J366" s="70"/>
      <c r="K366" s="278">
        <f t="shared" si="10"/>
        <v>0</v>
      </c>
      <c r="L366" s="278">
        <f t="shared" si="11"/>
        <v>0</v>
      </c>
      <c r="M366" s="75"/>
      <c r="N366" s="76"/>
      <c r="O366" s="76"/>
      <c r="P366" s="77"/>
      <c r="Q366" s="18" t="str">
        <f>IF(B366="","",VLOOKUP(B366,資料表!$A$3:$D$198,4,0))</f>
        <v/>
      </c>
    </row>
    <row r="367" spans="1:17" ht="20.100000000000001" customHeight="1">
      <c r="A367" s="290" t="str">
        <f>IF(B367="","",VLOOKUP(B367,資料表!$A$3:$E$298,5,0))</f>
        <v/>
      </c>
      <c r="B367" s="67"/>
      <c r="C367" s="259" t="str">
        <f>IF($B367="","",VLOOKUP($B367,資料表!$A:$C,2,FALSE))</f>
        <v/>
      </c>
      <c r="D367" s="259" t="str">
        <f>IF($B367="","",VLOOKUP($B367,資料表!$A:$C,3,FALSE))</f>
        <v/>
      </c>
      <c r="E367" s="263"/>
      <c r="F367" s="261" t="str">
        <f>IF($E367="","",VLOOKUP($E367,資料表!$G:$I,2,FALSE))</f>
        <v/>
      </c>
      <c r="G367" s="262" t="str">
        <f>IF($E367="","",VLOOKUP($E367,資料表!$G:$I,3,FALSE))</f>
        <v/>
      </c>
      <c r="H367" s="71"/>
      <c r="I367" s="72"/>
      <c r="J367" s="70"/>
      <c r="K367" s="278">
        <f t="shared" si="10"/>
        <v>0</v>
      </c>
      <c r="L367" s="278">
        <f t="shared" si="11"/>
        <v>0</v>
      </c>
      <c r="M367" s="75"/>
      <c r="N367" s="76"/>
      <c r="O367" s="76"/>
      <c r="P367" s="77"/>
      <c r="Q367" s="18" t="str">
        <f>IF(B367="","",VLOOKUP(B367,資料表!$A$3:$D$198,4,0))</f>
        <v/>
      </c>
    </row>
    <row r="368" spans="1:17" ht="20.100000000000001" customHeight="1">
      <c r="A368" s="290" t="str">
        <f>IF(B368="","",VLOOKUP(B368,資料表!$A$3:$E$298,5,0))</f>
        <v/>
      </c>
      <c r="B368" s="67"/>
      <c r="C368" s="259" t="str">
        <f>IF($B368="","",VLOOKUP($B368,資料表!$A:$C,2,FALSE))</f>
        <v/>
      </c>
      <c r="D368" s="259" t="str">
        <f>IF($B368="","",VLOOKUP($B368,資料表!$A:$C,3,FALSE))</f>
        <v/>
      </c>
      <c r="E368" s="263"/>
      <c r="F368" s="261" t="str">
        <f>IF($E368="","",VLOOKUP($E368,資料表!$G:$I,2,FALSE))</f>
        <v/>
      </c>
      <c r="G368" s="262" t="str">
        <f>IF($E368="","",VLOOKUP($E368,資料表!$G:$I,3,FALSE))</f>
        <v/>
      </c>
      <c r="H368" s="71"/>
      <c r="I368" s="72"/>
      <c r="J368" s="70"/>
      <c r="K368" s="278">
        <f t="shared" si="10"/>
        <v>0</v>
      </c>
      <c r="L368" s="278">
        <f t="shared" si="11"/>
        <v>0</v>
      </c>
      <c r="M368" s="75"/>
      <c r="N368" s="76"/>
      <c r="O368" s="76"/>
      <c r="P368" s="77"/>
      <c r="Q368" s="18" t="str">
        <f>IF(B368="","",VLOOKUP(B368,資料表!$A$3:$D$198,4,0))</f>
        <v/>
      </c>
    </row>
    <row r="369" spans="1:17" ht="20.100000000000001" customHeight="1">
      <c r="A369" s="290" t="str">
        <f>IF(B369="","",VLOOKUP(B369,資料表!$A$3:$E$298,5,0))</f>
        <v/>
      </c>
      <c r="B369" s="67"/>
      <c r="C369" s="259" t="str">
        <f>IF($B369="","",VLOOKUP($B369,資料表!$A:$C,2,FALSE))</f>
        <v/>
      </c>
      <c r="D369" s="259" t="str">
        <f>IF($B369="","",VLOOKUP($B369,資料表!$A:$C,3,FALSE))</f>
        <v/>
      </c>
      <c r="E369" s="263"/>
      <c r="F369" s="261" t="str">
        <f>IF($E369="","",VLOOKUP($E369,資料表!$G:$I,2,FALSE))</f>
        <v/>
      </c>
      <c r="G369" s="262" t="str">
        <f>IF($E369="","",VLOOKUP($E369,資料表!$G:$I,3,FALSE))</f>
        <v/>
      </c>
      <c r="H369" s="71"/>
      <c r="I369" s="72"/>
      <c r="J369" s="70"/>
      <c r="K369" s="278">
        <f t="shared" si="10"/>
        <v>0</v>
      </c>
      <c r="L369" s="278">
        <f t="shared" si="11"/>
        <v>0</v>
      </c>
      <c r="M369" s="75"/>
      <c r="N369" s="76"/>
      <c r="O369" s="76"/>
      <c r="P369" s="77"/>
      <c r="Q369" s="18" t="str">
        <f>IF(B369="","",VLOOKUP(B369,資料表!$A$3:$D$198,4,0))</f>
        <v/>
      </c>
    </row>
    <row r="370" spans="1:17" ht="20.100000000000001" customHeight="1">
      <c r="A370" s="290" t="str">
        <f>IF(B370="","",VLOOKUP(B370,資料表!$A$3:$E$298,5,0))</f>
        <v/>
      </c>
      <c r="B370" s="67"/>
      <c r="C370" s="259" t="str">
        <f>IF($B370="","",VLOOKUP($B370,資料表!$A:$C,2,FALSE))</f>
        <v/>
      </c>
      <c r="D370" s="259" t="str">
        <f>IF($B370="","",VLOOKUP($B370,資料表!$A:$C,3,FALSE))</f>
        <v/>
      </c>
      <c r="E370" s="263"/>
      <c r="F370" s="261" t="str">
        <f>IF($E370="","",VLOOKUP($E370,資料表!$G:$I,2,FALSE))</f>
        <v/>
      </c>
      <c r="G370" s="262" t="str">
        <f>IF($E370="","",VLOOKUP($E370,資料表!$G:$I,3,FALSE))</f>
        <v/>
      </c>
      <c r="H370" s="71"/>
      <c r="I370" s="72"/>
      <c r="J370" s="70"/>
      <c r="K370" s="278">
        <f t="shared" si="10"/>
        <v>0</v>
      </c>
      <c r="L370" s="278">
        <f t="shared" si="11"/>
        <v>0</v>
      </c>
      <c r="M370" s="75"/>
      <c r="N370" s="76"/>
      <c r="O370" s="76"/>
      <c r="P370" s="77"/>
      <c r="Q370" s="18" t="str">
        <f>IF(B370="","",VLOOKUP(B370,資料表!$A$3:$D$198,4,0))</f>
        <v/>
      </c>
    </row>
    <row r="371" spans="1:17" ht="20.100000000000001" customHeight="1">
      <c r="A371" s="290" t="str">
        <f>IF(B371="","",VLOOKUP(B371,資料表!$A$3:$E$298,5,0))</f>
        <v/>
      </c>
      <c r="B371" s="67"/>
      <c r="C371" s="259" t="str">
        <f>IF($B371="","",VLOOKUP($B371,資料表!$A:$C,2,FALSE))</f>
        <v/>
      </c>
      <c r="D371" s="259" t="str">
        <f>IF($B371="","",VLOOKUP($B371,資料表!$A:$C,3,FALSE))</f>
        <v/>
      </c>
      <c r="E371" s="263"/>
      <c r="F371" s="261" t="str">
        <f>IF($E371="","",VLOOKUP($E371,資料表!$G:$I,2,FALSE))</f>
        <v/>
      </c>
      <c r="G371" s="262" t="str">
        <f>IF($E371="","",VLOOKUP($E371,資料表!$G:$I,3,FALSE))</f>
        <v/>
      </c>
      <c r="H371" s="71"/>
      <c r="I371" s="72"/>
      <c r="J371" s="70"/>
      <c r="K371" s="278">
        <f t="shared" si="10"/>
        <v>0</v>
      </c>
      <c r="L371" s="278">
        <f t="shared" si="11"/>
        <v>0</v>
      </c>
      <c r="M371" s="75"/>
      <c r="N371" s="76"/>
      <c r="O371" s="76"/>
      <c r="P371" s="77"/>
      <c r="Q371" s="18" t="str">
        <f>IF(B371="","",VLOOKUP(B371,資料表!$A$3:$D$198,4,0))</f>
        <v/>
      </c>
    </row>
    <row r="372" spans="1:17" ht="20.100000000000001" customHeight="1">
      <c r="A372" s="290" t="str">
        <f>IF(B372="","",VLOOKUP(B372,資料表!$A$3:$E$298,5,0))</f>
        <v/>
      </c>
      <c r="B372" s="67"/>
      <c r="C372" s="259" t="str">
        <f>IF($B372="","",VLOOKUP($B372,資料表!$A:$C,2,FALSE))</f>
        <v/>
      </c>
      <c r="D372" s="259" t="str">
        <f>IF($B372="","",VLOOKUP($B372,資料表!$A:$C,3,FALSE))</f>
        <v/>
      </c>
      <c r="E372" s="263"/>
      <c r="F372" s="261" t="str">
        <f>IF($E372="","",VLOOKUP($E372,資料表!$G:$I,2,FALSE))</f>
        <v/>
      </c>
      <c r="G372" s="262" t="str">
        <f>IF($E372="","",VLOOKUP($E372,資料表!$G:$I,3,FALSE))</f>
        <v/>
      </c>
      <c r="H372" s="71"/>
      <c r="I372" s="72"/>
      <c r="J372" s="70"/>
      <c r="K372" s="278">
        <f t="shared" si="10"/>
        <v>0</v>
      </c>
      <c r="L372" s="278">
        <f t="shared" si="11"/>
        <v>0</v>
      </c>
      <c r="M372" s="75"/>
      <c r="N372" s="76"/>
      <c r="O372" s="76"/>
      <c r="P372" s="77"/>
      <c r="Q372" s="18" t="str">
        <f>IF(B372="","",VLOOKUP(B372,資料表!$A$3:$D$198,4,0))</f>
        <v/>
      </c>
    </row>
    <row r="373" spans="1:17" ht="20.100000000000001" customHeight="1">
      <c r="A373" s="290" t="str">
        <f>IF(B373="","",VLOOKUP(B373,資料表!$A$3:$E$298,5,0))</f>
        <v/>
      </c>
      <c r="B373" s="67"/>
      <c r="C373" s="259" t="str">
        <f>IF($B373="","",VLOOKUP($B373,資料表!$A:$C,2,FALSE))</f>
        <v/>
      </c>
      <c r="D373" s="259" t="str">
        <f>IF($B373="","",VLOOKUP($B373,資料表!$A:$C,3,FALSE))</f>
        <v/>
      </c>
      <c r="E373" s="263"/>
      <c r="F373" s="261" t="str">
        <f>IF($E373="","",VLOOKUP($E373,資料表!$G:$I,2,FALSE))</f>
        <v/>
      </c>
      <c r="G373" s="262" t="str">
        <f>IF($E373="","",VLOOKUP($E373,資料表!$G:$I,3,FALSE))</f>
        <v/>
      </c>
      <c r="H373" s="71"/>
      <c r="I373" s="72"/>
      <c r="J373" s="70"/>
      <c r="K373" s="278">
        <f t="shared" si="10"/>
        <v>0</v>
      </c>
      <c r="L373" s="278">
        <f t="shared" si="11"/>
        <v>0</v>
      </c>
      <c r="M373" s="75"/>
      <c r="N373" s="76"/>
      <c r="O373" s="76"/>
      <c r="P373" s="77"/>
      <c r="Q373" s="18" t="str">
        <f>IF(B373="","",VLOOKUP(B373,資料表!$A$3:$D$198,4,0))</f>
        <v/>
      </c>
    </row>
    <row r="374" spans="1:17" ht="20.100000000000001" customHeight="1">
      <c r="A374" s="290" t="str">
        <f>IF(B374="","",VLOOKUP(B374,資料表!$A$3:$E$298,5,0))</f>
        <v/>
      </c>
      <c r="B374" s="67"/>
      <c r="C374" s="259" t="str">
        <f>IF($B374="","",VLOOKUP($B374,資料表!$A:$C,2,FALSE))</f>
        <v/>
      </c>
      <c r="D374" s="259" t="str">
        <f>IF($B374="","",VLOOKUP($B374,資料表!$A:$C,3,FALSE))</f>
        <v/>
      </c>
      <c r="E374" s="263"/>
      <c r="F374" s="261" t="str">
        <f>IF($E374="","",VLOOKUP($E374,資料表!$G:$I,2,FALSE))</f>
        <v/>
      </c>
      <c r="G374" s="262" t="str">
        <f>IF($E374="","",VLOOKUP($E374,資料表!$G:$I,3,FALSE))</f>
        <v/>
      </c>
      <c r="H374" s="71"/>
      <c r="I374" s="72"/>
      <c r="J374" s="70"/>
      <c r="K374" s="278">
        <f t="shared" si="10"/>
        <v>0</v>
      </c>
      <c r="L374" s="278">
        <f t="shared" si="11"/>
        <v>0</v>
      </c>
      <c r="M374" s="75"/>
      <c r="N374" s="76"/>
      <c r="O374" s="76"/>
      <c r="P374" s="77"/>
      <c r="Q374" s="18" t="str">
        <f>IF(B374="","",VLOOKUP(B374,資料表!$A$3:$D$198,4,0))</f>
        <v/>
      </c>
    </row>
    <row r="375" spans="1:17" ht="20.100000000000001" customHeight="1">
      <c r="A375" s="290" t="str">
        <f>IF(B375="","",VLOOKUP(B375,資料表!$A$3:$E$298,5,0))</f>
        <v/>
      </c>
      <c r="B375" s="67"/>
      <c r="C375" s="259" t="str">
        <f>IF($B375="","",VLOOKUP($B375,資料表!$A:$C,2,FALSE))</f>
        <v/>
      </c>
      <c r="D375" s="259" t="str">
        <f>IF($B375="","",VLOOKUP($B375,資料表!$A:$C,3,FALSE))</f>
        <v/>
      </c>
      <c r="E375" s="263"/>
      <c r="F375" s="261" t="str">
        <f>IF($E375="","",VLOOKUP($E375,資料表!$G:$I,2,FALSE))</f>
        <v/>
      </c>
      <c r="G375" s="262" t="str">
        <f>IF($E375="","",VLOOKUP($E375,資料表!$G:$I,3,FALSE))</f>
        <v/>
      </c>
      <c r="H375" s="71"/>
      <c r="I375" s="72"/>
      <c r="J375" s="70"/>
      <c r="K375" s="278">
        <f t="shared" si="10"/>
        <v>0</v>
      </c>
      <c r="L375" s="278">
        <f t="shared" si="11"/>
        <v>0</v>
      </c>
      <c r="M375" s="75"/>
      <c r="N375" s="76"/>
      <c r="O375" s="76"/>
      <c r="P375" s="77"/>
      <c r="Q375" s="18" t="str">
        <f>IF(B375="","",VLOOKUP(B375,資料表!$A$3:$D$198,4,0))</f>
        <v/>
      </c>
    </row>
    <row r="376" spans="1:17" ht="20.100000000000001" customHeight="1">
      <c r="A376" s="290" t="str">
        <f>IF(B376="","",VLOOKUP(B376,資料表!$A$3:$E$298,5,0))</f>
        <v/>
      </c>
      <c r="B376" s="67"/>
      <c r="C376" s="259" t="str">
        <f>IF($B376="","",VLOOKUP($B376,資料表!$A:$C,2,FALSE))</f>
        <v/>
      </c>
      <c r="D376" s="259" t="str">
        <f>IF($B376="","",VLOOKUP($B376,資料表!$A:$C,3,FALSE))</f>
        <v/>
      </c>
      <c r="E376" s="263"/>
      <c r="F376" s="261" t="str">
        <f>IF($E376="","",VLOOKUP($E376,資料表!$G:$I,2,FALSE))</f>
        <v/>
      </c>
      <c r="G376" s="262" t="str">
        <f>IF($E376="","",VLOOKUP($E376,資料表!$G:$I,3,FALSE))</f>
        <v/>
      </c>
      <c r="H376" s="71"/>
      <c r="I376" s="72"/>
      <c r="J376" s="70"/>
      <c r="K376" s="278">
        <f t="shared" si="10"/>
        <v>0</v>
      </c>
      <c r="L376" s="278">
        <f t="shared" si="11"/>
        <v>0</v>
      </c>
      <c r="M376" s="75"/>
      <c r="N376" s="76"/>
      <c r="O376" s="76"/>
      <c r="P376" s="77"/>
      <c r="Q376" s="18" t="str">
        <f>IF(B376="","",VLOOKUP(B376,資料表!$A$3:$D$198,4,0))</f>
        <v/>
      </c>
    </row>
    <row r="377" spans="1:17" ht="20.100000000000001" customHeight="1">
      <c r="A377" s="290" t="str">
        <f>IF(B377="","",VLOOKUP(B377,資料表!$A$3:$E$298,5,0))</f>
        <v/>
      </c>
      <c r="B377" s="67"/>
      <c r="C377" s="259" t="str">
        <f>IF($B377="","",VLOOKUP($B377,資料表!$A:$C,2,FALSE))</f>
        <v/>
      </c>
      <c r="D377" s="259" t="str">
        <f>IF($B377="","",VLOOKUP($B377,資料表!$A:$C,3,FALSE))</f>
        <v/>
      </c>
      <c r="E377" s="263"/>
      <c r="F377" s="261" t="str">
        <f>IF($E377="","",VLOOKUP($E377,資料表!$G:$I,2,FALSE))</f>
        <v/>
      </c>
      <c r="G377" s="262" t="str">
        <f>IF($E377="","",VLOOKUP($E377,資料表!$G:$I,3,FALSE))</f>
        <v/>
      </c>
      <c r="H377" s="71"/>
      <c r="I377" s="72"/>
      <c r="J377" s="70"/>
      <c r="K377" s="278">
        <f t="shared" si="10"/>
        <v>0</v>
      </c>
      <c r="L377" s="278">
        <f t="shared" si="11"/>
        <v>0</v>
      </c>
      <c r="M377" s="75"/>
      <c r="N377" s="76"/>
      <c r="O377" s="76"/>
      <c r="P377" s="77"/>
      <c r="Q377" s="18" t="str">
        <f>IF(B377="","",VLOOKUP(B377,資料表!$A$3:$D$198,4,0))</f>
        <v/>
      </c>
    </row>
    <row r="378" spans="1:17" ht="20.100000000000001" customHeight="1">
      <c r="A378" s="290" t="str">
        <f>IF(B378="","",VLOOKUP(B378,資料表!$A$3:$E$298,5,0))</f>
        <v/>
      </c>
      <c r="B378" s="67"/>
      <c r="C378" s="259" t="str">
        <f>IF($B378="","",VLOOKUP($B378,資料表!$A:$C,2,FALSE))</f>
        <v/>
      </c>
      <c r="D378" s="259" t="str">
        <f>IF($B378="","",VLOOKUP($B378,資料表!$A:$C,3,FALSE))</f>
        <v/>
      </c>
      <c r="E378" s="263"/>
      <c r="F378" s="261" t="str">
        <f>IF($E378="","",VLOOKUP($E378,資料表!$G:$I,2,FALSE))</f>
        <v/>
      </c>
      <c r="G378" s="262" t="str">
        <f>IF($E378="","",VLOOKUP($E378,資料表!$G:$I,3,FALSE))</f>
        <v/>
      </c>
      <c r="H378" s="71"/>
      <c r="I378" s="72"/>
      <c r="J378" s="70"/>
      <c r="K378" s="278">
        <f t="shared" si="10"/>
        <v>0</v>
      </c>
      <c r="L378" s="278">
        <f t="shared" si="11"/>
        <v>0</v>
      </c>
      <c r="M378" s="75"/>
      <c r="N378" s="76"/>
      <c r="O378" s="76"/>
      <c r="P378" s="77"/>
      <c r="Q378" s="18" t="str">
        <f>IF(B378="","",VLOOKUP(B378,資料表!$A$3:$D$198,4,0))</f>
        <v/>
      </c>
    </row>
    <row r="379" spans="1:17" ht="20.100000000000001" customHeight="1">
      <c r="A379" s="290" t="str">
        <f>IF(B379="","",VLOOKUP(B379,資料表!$A$3:$E$298,5,0))</f>
        <v/>
      </c>
      <c r="B379" s="67"/>
      <c r="C379" s="259" t="str">
        <f>IF($B379="","",VLOOKUP($B379,資料表!$A:$C,2,FALSE))</f>
        <v/>
      </c>
      <c r="D379" s="259" t="str">
        <f>IF($B379="","",VLOOKUP($B379,資料表!$A:$C,3,FALSE))</f>
        <v/>
      </c>
      <c r="E379" s="263"/>
      <c r="F379" s="261" t="str">
        <f>IF($E379="","",VLOOKUP($E379,資料表!$G:$I,2,FALSE))</f>
        <v/>
      </c>
      <c r="G379" s="262" t="str">
        <f>IF($E379="","",VLOOKUP($E379,資料表!$G:$I,3,FALSE))</f>
        <v/>
      </c>
      <c r="H379" s="71"/>
      <c r="I379" s="72"/>
      <c r="J379" s="70"/>
      <c r="K379" s="278">
        <f t="shared" si="10"/>
        <v>0</v>
      </c>
      <c r="L379" s="278">
        <f t="shared" si="11"/>
        <v>0</v>
      </c>
      <c r="M379" s="75"/>
      <c r="N379" s="76"/>
      <c r="O379" s="76"/>
      <c r="P379" s="77"/>
      <c r="Q379" s="18" t="str">
        <f>IF(B379="","",VLOOKUP(B379,資料表!$A$3:$D$198,4,0))</f>
        <v/>
      </c>
    </row>
    <row r="380" spans="1:17" ht="20.100000000000001" customHeight="1">
      <c r="A380" s="290" t="str">
        <f>IF(B380="","",VLOOKUP(B380,資料表!$A$3:$E$298,5,0))</f>
        <v/>
      </c>
      <c r="B380" s="67"/>
      <c r="C380" s="259" t="str">
        <f>IF($B380="","",VLOOKUP($B380,資料表!$A:$C,2,FALSE))</f>
        <v/>
      </c>
      <c r="D380" s="259" t="str">
        <f>IF($B380="","",VLOOKUP($B380,資料表!$A:$C,3,FALSE))</f>
        <v/>
      </c>
      <c r="E380" s="263"/>
      <c r="F380" s="261" t="str">
        <f>IF($E380="","",VLOOKUP($E380,資料表!$G:$I,2,FALSE))</f>
        <v/>
      </c>
      <c r="G380" s="262" t="str">
        <f>IF($E380="","",VLOOKUP($E380,資料表!$G:$I,3,FALSE))</f>
        <v/>
      </c>
      <c r="H380" s="71"/>
      <c r="I380" s="72"/>
      <c r="J380" s="70"/>
      <c r="K380" s="278">
        <f t="shared" si="10"/>
        <v>0</v>
      </c>
      <c r="L380" s="278">
        <f t="shared" si="11"/>
        <v>0</v>
      </c>
      <c r="M380" s="75"/>
      <c r="N380" s="76"/>
      <c r="O380" s="76"/>
      <c r="P380" s="77"/>
      <c r="Q380" s="18" t="str">
        <f>IF(B380="","",VLOOKUP(B380,資料表!$A$3:$D$198,4,0))</f>
        <v/>
      </c>
    </row>
    <row r="381" spans="1:17" ht="20.100000000000001" customHeight="1">
      <c r="A381" s="290" t="str">
        <f>IF(B381="","",VLOOKUP(B381,資料表!$A$3:$E$298,5,0))</f>
        <v/>
      </c>
      <c r="B381" s="67"/>
      <c r="C381" s="259" t="str">
        <f>IF($B381="","",VLOOKUP($B381,資料表!$A:$C,2,FALSE))</f>
        <v/>
      </c>
      <c r="D381" s="259" t="str">
        <f>IF($B381="","",VLOOKUP($B381,資料表!$A:$C,3,FALSE))</f>
        <v/>
      </c>
      <c r="E381" s="263"/>
      <c r="F381" s="261" t="str">
        <f>IF($E381="","",VLOOKUP($E381,資料表!$G:$I,2,FALSE))</f>
        <v/>
      </c>
      <c r="G381" s="262" t="str">
        <f>IF($E381="","",VLOOKUP($E381,資料表!$G:$I,3,FALSE))</f>
        <v/>
      </c>
      <c r="H381" s="71"/>
      <c r="I381" s="72"/>
      <c r="J381" s="70"/>
      <c r="K381" s="278">
        <f t="shared" si="10"/>
        <v>0</v>
      </c>
      <c r="L381" s="278">
        <f t="shared" si="11"/>
        <v>0</v>
      </c>
      <c r="M381" s="75"/>
      <c r="N381" s="76"/>
      <c r="O381" s="76"/>
      <c r="P381" s="77"/>
      <c r="Q381" s="18" t="str">
        <f>IF(B381="","",VLOOKUP(B381,資料表!$A$3:$D$198,4,0))</f>
        <v/>
      </c>
    </row>
    <row r="382" spans="1:17" ht="20.100000000000001" customHeight="1">
      <c r="A382" s="290" t="str">
        <f>IF(B382="","",VLOOKUP(B382,資料表!$A$3:$E$298,5,0))</f>
        <v/>
      </c>
      <c r="B382" s="67"/>
      <c r="C382" s="259" t="str">
        <f>IF($B382="","",VLOOKUP($B382,資料表!$A:$C,2,FALSE))</f>
        <v/>
      </c>
      <c r="D382" s="259" t="str">
        <f>IF($B382="","",VLOOKUP($B382,資料表!$A:$C,3,FALSE))</f>
        <v/>
      </c>
      <c r="E382" s="263"/>
      <c r="F382" s="261" t="str">
        <f>IF($E382="","",VLOOKUP($E382,資料表!$G:$I,2,FALSE))</f>
        <v/>
      </c>
      <c r="G382" s="262" t="str">
        <f>IF($E382="","",VLOOKUP($E382,資料表!$G:$I,3,FALSE))</f>
        <v/>
      </c>
      <c r="H382" s="71"/>
      <c r="I382" s="72"/>
      <c r="J382" s="70"/>
      <c r="K382" s="278">
        <f t="shared" si="10"/>
        <v>0</v>
      </c>
      <c r="L382" s="278">
        <f t="shared" si="11"/>
        <v>0</v>
      </c>
      <c r="M382" s="75"/>
      <c r="N382" s="76"/>
      <c r="O382" s="76"/>
      <c r="P382" s="77"/>
      <c r="Q382" s="18" t="str">
        <f>IF(B382="","",VLOOKUP(B382,資料表!$A$3:$D$198,4,0))</f>
        <v/>
      </c>
    </row>
    <row r="383" spans="1:17" ht="20.100000000000001" customHeight="1">
      <c r="A383" s="290" t="str">
        <f>IF(B383="","",VLOOKUP(B383,資料表!$A$3:$E$298,5,0))</f>
        <v/>
      </c>
      <c r="B383" s="67"/>
      <c r="C383" s="259" t="str">
        <f>IF($B383="","",VLOOKUP($B383,資料表!$A:$C,2,FALSE))</f>
        <v/>
      </c>
      <c r="D383" s="259" t="str">
        <f>IF($B383="","",VLOOKUP($B383,資料表!$A:$C,3,FALSE))</f>
        <v/>
      </c>
      <c r="E383" s="263"/>
      <c r="F383" s="261" t="str">
        <f>IF($E383="","",VLOOKUP($E383,資料表!$G:$I,2,FALSE))</f>
        <v/>
      </c>
      <c r="G383" s="262" t="str">
        <f>IF($E383="","",VLOOKUP($E383,資料表!$G:$I,3,FALSE))</f>
        <v/>
      </c>
      <c r="H383" s="71"/>
      <c r="I383" s="72"/>
      <c r="J383" s="70"/>
      <c r="K383" s="278">
        <f t="shared" si="10"/>
        <v>0</v>
      </c>
      <c r="L383" s="278">
        <f t="shared" si="11"/>
        <v>0</v>
      </c>
      <c r="M383" s="75"/>
      <c r="N383" s="76"/>
      <c r="O383" s="76"/>
      <c r="P383" s="77"/>
      <c r="Q383" s="18" t="str">
        <f>IF(B383="","",VLOOKUP(B383,資料表!$A$3:$D$198,4,0))</f>
        <v/>
      </c>
    </row>
    <row r="384" spans="1:17" ht="20.100000000000001" customHeight="1">
      <c r="A384" s="290" t="str">
        <f>IF(B384="","",VLOOKUP(B384,資料表!$A$3:$E$298,5,0))</f>
        <v/>
      </c>
      <c r="B384" s="67"/>
      <c r="C384" s="259" t="str">
        <f>IF($B384="","",VLOOKUP($B384,資料表!$A:$C,2,FALSE))</f>
        <v/>
      </c>
      <c r="D384" s="259" t="str">
        <f>IF($B384="","",VLOOKUP($B384,資料表!$A:$C,3,FALSE))</f>
        <v/>
      </c>
      <c r="E384" s="263"/>
      <c r="F384" s="261" t="str">
        <f>IF($E384="","",VLOOKUP($E384,資料表!$G:$I,2,FALSE))</f>
        <v/>
      </c>
      <c r="G384" s="262" t="str">
        <f>IF($E384="","",VLOOKUP($E384,資料表!$G:$I,3,FALSE))</f>
        <v/>
      </c>
      <c r="H384" s="71"/>
      <c r="I384" s="72"/>
      <c r="J384" s="70"/>
      <c r="K384" s="278">
        <f t="shared" si="10"/>
        <v>0</v>
      </c>
      <c r="L384" s="278">
        <f t="shared" si="11"/>
        <v>0</v>
      </c>
      <c r="M384" s="75"/>
      <c r="N384" s="76"/>
      <c r="O384" s="76"/>
      <c r="P384" s="77"/>
      <c r="Q384" s="18" t="str">
        <f>IF(B384="","",VLOOKUP(B384,資料表!$A$3:$D$198,4,0))</f>
        <v/>
      </c>
    </row>
    <row r="385" spans="1:17" ht="20.100000000000001" customHeight="1">
      <c r="A385" s="290" t="str">
        <f>IF(B385="","",VLOOKUP(B385,資料表!$A$3:$E$298,5,0))</f>
        <v/>
      </c>
      <c r="B385" s="67"/>
      <c r="C385" s="259" t="str">
        <f>IF($B385="","",VLOOKUP($B385,資料表!$A:$C,2,FALSE))</f>
        <v/>
      </c>
      <c r="D385" s="259" t="str">
        <f>IF($B385="","",VLOOKUP($B385,資料表!$A:$C,3,FALSE))</f>
        <v/>
      </c>
      <c r="E385" s="263"/>
      <c r="F385" s="261" t="str">
        <f>IF($E385="","",VLOOKUP($E385,資料表!$G:$I,2,FALSE))</f>
        <v/>
      </c>
      <c r="G385" s="262" t="str">
        <f>IF($E385="","",VLOOKUP($E385,資料表!$G:$I,3,FALSE))</f>
        <v/>
      </c>
      <c r="H385" s="71"/>
      <c r="I385" s="72"/>
      <c r="J385" s="70"/>
      <c r="K385" s="278">
        <f t="shared" si="10"/>
        <v>0</v>
      </c>
      <c r="L385" s="278">
        <f t="shared" si="11"/>
        <v>0</v>
      </c>
      <c r="M385" s="75"/>
      <c r="N385" s="76"/>
      <c r="O385" s="76"/>
      <c r="P385" s="77"/>
      <c r="Q385" s="18" t="str">
        <f>IF(B385="","",VLOOKUP(B385,資料表!$A$3:$D$198,4,0))</f>
        <v/>
      </c>
    </row>
    <row r="386" spans="1:17" ht="20.100000000000001" customHeight="1">
      <c r="A386" s="290" t="str">
        <f>IF(B386="","",VLOOKUP(B386,資料表!$A$3:$E$298,5,0))</f>
        <v/>
      </c>
      <c r="B386" s="67"/>
      <c r="C386" s="259" t="str">
        <f>IF($B386="","",VLOOKUP($B386,資料表!$A:$C,2,FALSE))</f>
        <v/>
      </c>
      <c r="D386" s="259" t="str">
        <f>IF($B386="","",VLOOKUP($B386,資料表!$A:$C,3,FALSE))</f>
        <v/>
      </c>
      <c r="E386" s="263"/>
      <c r="F386" s="261" t="str">
        <f>IF($E386="","",VLOOKUP($E386,資料表!$G:$I,2,FALSE))</f>
        <v/>
      </c>
      <c r="G386" s="262" t="str">
        <f>IF($E386="","",VLOOKUP($E386,資料表!$G:$I,3,FALSE))</f>
        <v/>
      </c>
      <c r="H386" s="71"/>
      <c r="I386" s="72"/>
      <c r="J386" s="70"/>
      <c r="K386" s="278">
        <f t="shared" si="10"/>
        <v>0</v>
      </c>
      <c r="L386" s="278">
        <f t="shared" si="11"/>
        <v>0</v>
      </c>
      <c r="M386" s="75"/>
      <c r="N386" s="76"/>
      <c r="O386" s="76"/>
      <c r="P386" s="77"/>
      <c r="Q386" s="18" t="str">
        <f>IF(B386="","",VLOOKUP(B386,資料表!$A$3:$D$198,4,0))</f>
        <v/>
      </c>
    </row>
    <row r="387" spans="1:17" ht="20.100000000000001" customHeight="1">
      <c r="A387" s="290" t="str">
        <f>IF(B387="","",VLOOKUP(B387,資料表!$A$3:$E$298,5,0))</f>
        <v/>
      </c>
      <c r="B387" s="67"/>
      <c r="C387" s="259" t="str">
        <f>IF($B387="","",VLOOKUP($B387,資料表!$A:$C,2,FALSE))</f>
        <v/>
      </c>
      <c r="D387" s="259" t="str">
        <f>IF($B387="","",VLOOKUP($B387,資料表!$A:$C,3,FALSE))</f>
        <v/>
      </c>
      <c r="E387" s="263"/>
      <c r="F387" s="261" t="str">
        <f>IF($E387="","",VLOOKUP($E387,資料表!$G:$I,2,FALSE))</f>
        <v/>
      </c>
      <c r="G387" s="262" t="str">
        <f>IF($E387="","",VLOOKUP($E387,資料表!$G:$I,3,FALSE))</f>
        <v/>
      </c>
      <c r="H387" s="71"/>
      <c r="I387" s="72"/>
      <c r="J387" s="70"/>
      <c r="K387" s="278">
        <f t="shared" si="10"/>
        <v>0</v>
      </c>
      <c r="L387" s="278">
        <f t="shared" si="11"/>
        <v>0</v>
      </c>
      <c r="M387" s="75"/>
      <c r="N387" s="76"/>
      <c r="O387" s="76"/>
      <c r="P387" s="77"/>
      <c r="Q387" s="18" t="str">
        <f>IF(B387="","",VLOOKUP(B387,資料表!$A$3:$D$198,4,0))</f>
        <v/>
      </c>
    </row>
    <row r="388" spans="1:17" ht="20.100000000000001" customHeight="1">
      <c r="A388" s="290" t="str">
        <f>IF(B388="","",VLOOKUP(B388,資料表!$A$3:$E$298,5,0))</f>
        <v/>
      </c>
      <c r="B388" s="67"/>
      <c r="C388" s="259" t="str">
        <f>IF($B388="","",VLOOKUP($B388,資料表!$A:$C,2,FALSE))</f>
        <v/>
      </c>
      <c r="D388" s="259" t="str">
        <f>IF($B388="","",VLOOKUP($B388,資料表!$A:$C,3,FALSE))</f>
        <v/>
      </c>
      <c r="E388" s="263"/>
      <c r="F388" s="261" t="str">
        <f>IF($E388="","",VLOOKUP($E388,資料表!$G:$I,2,FALSE))</f>
        <v/>
      </c>
      <c r="G388" s="262" t="str">
        <f>IF($E388="","",VLOOKUP($E388,資料表!$G:$I,3,FALSE))</f>
        <v/>
      </c>
      <c r="H388" s="71"/>
      <c r="I388" s="72"/>
      <c r="J388" s="70"/>
      <c r="K388" s="278">
        <f t="shared" si="10"/>
        <v>0</v>
      </c>
      <c r="L388" s="278">
        <f t="shared" si="11"/>
        <v>0</v>
      </c>
      <c r="M388" s="75"/>
      <c r="N388" s="76"/>
      <c r="O388" s="76"/>
      <c r="P388" s="77"/>
      <c r="Q388" s="18" t="str">
        <f>IF(B388="","",VLOOKUP(B388,資料表!$A$3:$D$198,4,0))</f>
        <v/>
      </c>
    </row>
    <row r="389" spans="1:17" ht="20.100000000000001" customHeight="1">
      <c r="A389" s="290" t="str">
        <f>IF(B389="","",VLOOKUP(B389,資料表!$A$3:$E$298,5,0))</f>
        <v/>
      </c>
      <c r="B389" s="67"/>
      <c r="C389" s="259" t="str">
        <f>IF($B389="","",VLOOKUP($B389,資料表!$A:$C,2,FALSE))</f>
        <v/>
      </c>
      <c r="D389" s="259" t="str">
        <f>IF($B389="","",VLOOKUP($B389,資料表!$A:$C,3,FALSE))</f>
        <v/>
      </c>
      <c r="E389" s="263"/>
      <c r="F389" s="261" t="str">
        <f>IF($E389="","",VLOOKUP($E389,資料表!$G:$I,2,FALSE))</f>
        <v/>
      </c>
      <c r="G389" s="262" t="str">
        <f>IF($E389="","",VLOOKUP($E389,資料表!$G:$I,3,FALSE))</f>
        <v/>
      </c>
      <c r="H389" s="71"/>
      <c r="I389" s="72"/>
      <c r="J389" s="70"/>
      <c r="K389" s="278">
        <f t="shared" si="10"/>
        <v>0</v>
      </c>
      <c r="L389" s="278">
        <f t="shared" si="11"/>
        <v>0</v>
      </c>
      <c r="M389" s="75"/>
      <c r="N389" s="76"/>
      <c r="O389" s="76"/>
      <c r="P389" s="77"/>
      <c r="Q389" s="18" t="str">
        <f>IF(B389="","",VLOOKUP(B389,資料表!$A$3:$D$198,4,0))</f>
        <v/>
      </c>
    </row>
    <row r="390" spans="1:17" ht="20.100000000000001" customHeight="1">
      <c r="A390" s="290" t="str">
        <f>IF(B390="","",VLOOKUP(B390,資料表!$A$3:$E$298,5,0))</f>
        <v/>
      </c>
      <c r="B390" s="67"/>
      <c r="C390" s="259" t="str">
        <f>IF($B390="","",VLOOKUP($B390,資料表!$A:$C,2,FALSE))</f>
        <v/>
      </c>
      <c r="D390" s="259" t="str">
        <f>IF($B390="","",VLOOKUP($B390,資料表!$A:$C,3,FALSE))</f>
        <v/>
      </c>
      <c r="E390" s="263"/>
      <c r="F390" s="261" t="str">
        <f>IF($E390="","",VLOOKUP($E390,資料表!$G:$I,2,FALSE))</f>
        <v/>
      </c>
      <c r="G390" s="262" t="str">
        <f>IF($E390="","",VLOOKUP($E390,資料表!$G:$I,3,FALSE))</f>
        <v/>
      </c>
      <c r="H390" s="71"/>
      <c r="I390" s="72"/>
      <c r="J390" s="70"/>
      <c r="K390" s="278">
        <f t="shared" si="10"/>
        <v>0</v>
      </c>
      <c r="L390" s="278">
        <f t="shared" si="11"/>
        <v>0</v>
      </c>
      <c r="M390" s="75"/>
      <c r="N390" s="76"/>
      <c r="O390" s="76"/>
      <c r="P390" s="77"/>
      <c r="Q390" s="18" t="str">
        <f>IF(B390="","",VLOOKUP(B390,資料表!$A$3:$D$198,4,0))</f>
        <v/>
      </c>
    </row>
    <row r="391" spans="1:17" ht="20.100000000000001" customHeight="1">
      <c r="A391" s="290" t="str">
        <f>IF(B391="","",VLOOKUP(B391,資料表!$A$3:$E$298,5,0))</f>
        <v/>
      </c>
      <c r="B391" s="67"/>
      <c r="C391" s="259" t="str">
        <f>IF($B391="","",VLOOKUP($B391,資料表!$A:$C,2,FALSE))</f>
        <v/>
      </c>
      <c r="D391" s="259" t="str">
        <f>IF($B391="","",VLOOKUP($B391,資料表!$A:$C,3,FALSE))</f>
        <v/>
      </c>
      <c r="E391" s="263"/>
      <c r="F391" s="261" t="str">
        <f>IF($E391="","",VLOOKUP($E391,資料表!$G:$I,2,FALSE))</f>
        <v/>
      </c>
      <c r="G391" s="262" t="str">
        <f>IF($E391="","",VLOOKUP($E391,資料表!$G:$I,3,FALSE))</f>
        <v/>
      </c>
      <c r="H391" s="71"/>
      <c r="I391" s="72"/>
      <c r="J391" s="70"/>
      <c r="K391" s="278">
        <f t="shared" si="10"/>
        <v>0</v>
      </c>
      <c r="L391" s="278">
        <f t="shared" si="11"/>
        <v>0</v>
      </c>
      <c r="M391" s="75"/>
      <c r="N391" s="76"/>
      <c r="O391" s="76"/>
      <c r="P391" s="77"/>
      <c r="Q391" s="18" t="str">
        <f>IF(B391="","",VLOOKUP(B391,資料表!$A$3:$D$198,4,0))</f>
        <v/>
      </c>
    </row>
    <row r="392" spans="1:17" ht="20.100000000000001" customHeight="1">
      <c r="A392" s="290" t="str">
        <f>IF(B392="","",VLOOKUP(B392,資料表!$A$3:$E$298,5,0))</f>
        <v/>
      </c>
      <c r="B392" s="67"/>
      <c r="C392" s="259" t="str">
        <f>IF($B392="","",VLOOKUP($B392,資料表!$A:$C,2,FALSE))</f>
        <v/>
      </c>
      <c r="D392" s="259" t="str">
        <f>IF($B392="","",VLOOKUP($B392,資料表!$A:$C,3,FALSE))</f>
        <v/>
      </c>
      <c r="E392" s="263"/>
      <c r="F392" s="261" t="str">
        <f>IF($E392="","",VLOOKUP($E392,資料表!$G:$I,2,FALSE))</f>
        <v/>
      </c>
      <c r="G392" s="262" t="str">
        <f>IF($E392="","",VLOOKUP($E392,資料表!$G:$I,3,FALSE))</f>
        <v/>
      </c>
      <c r="H392" s="71"/>
      <c r="I392" s="72"/>
      <c r="J392" s="70"/>
      <c r="K392" s="278">
        <f t="shared" si="10"/>
        <v>0</v>
      </c>
      <c r="L392" s="278">
        <f t="shared" si="11"/>
        <v>0</v>
      </c>
      <c r="M392" s="75"/>
      <c r="N392" s="76"/>
      <c r="O392" s="76"/>
      <c r="P392" s="77"/>
      <c r="Q392" s="18" t="str">
        <f>IF(B392="","",VLOOKUP(B392,資料表!$A$3:$D$198,4,0))</f>
        <v/>
      </c>
    </row>
    <row r="393" spans="1:17" ht="20.100000000000001" customHeight="1">
      <c r="A393" s="290" t="str">
        <f>IF(B393="","",VLOOKUP(B393,資料表!$A$3:$E$298,5,0))</f>
        <v/>
      </c>
      <c r="B393" s="67"/>
      <c r="C393" s="259" t="str">
        <f>IF($B393="","",VLOOKUP($B393,資料表!$A:$C,2,FALSE))</f>
        <v/>
      </c>
      <c r="D393" s="259" t="str">
        <f>IF($B393="","",VLOOKUP($B393,資料表!$A:$C,3,FALSE))</f>
        <v/>
      </c>
      <c r="E393" s="263"/>
      <c r="F393" s="261" t="str">
        <f>IF($E393="","",VLOOKUP($E393,資料表!$G:$I,2,FALSE))</f>
        <v/>
      </c>
      <c r="G393" s="262" t="str">
        <f>IF($E393="","",VLOOKUP($E393,資料表!$G:$I,3,FALSE))</f>
        <v/>
      </c>
      <c r="H393" s="71"/>
      <c r="I393" s="72"/>
      <c r="J393" s="70"/>
      <c r="K393" s="278">
        <f t="shared" si="10"/>
        <v>0</v>
      </c>
      <c r="L393" s="278">
        <f t="shared" si="11"/>
        <v>0</v>
      </c>
      <c r="M393" s="75"/>
      <c r="N393" s="76"/>
      <c r="O393" s="76"/>
      <c r="P393" s="77"/>
      <c r="Q393" s="18" t="str">
        <f>IF(B393="","",VLOOKUP(B393,資料表!$A$3:$D$198,4,0))</f>
        <v/>
      </c>
    </row>
    <row r="394" spans="1:17" ht="20.100000000000001" customHeight="1">
      <c r="A394" s="290" t="str">
        <f>IF(B394="","",VLOOKUP(B394,資料表!$A$3:$E$298,5,0))</f>
        <v/>
      </c>
      <c r="B394" s="67"/>
      <c r="C394" s="259" t="str">
        <f>IF($B394="","",VLOOKUP($B394,資料表!$A:$C,2,FALSE))</f>
        <v/>
      </c>
      <c r="D394" s="259" t="str">
        <f>IF($B394="","",VLOOKUP($B394,資料表!$A:$C,3,FALSE))</f>
        <v/>
      </c>
      <c r="E394" s="263"/>
      <c r="F394" s="261" t="str">
        <f>IF($E394="","",VLOOKUP($E394,資料表!$G:$I,2,FALSE))</f>
        <v/>
      </c>
      <c r="G394" s="262" t="str">
        <f>IF($E394="","",VLOOKUP($E394,資料表!$G:$I,3,FALSE))</f>
        <v/>
      </c>
      <c r="H394" s="71"/>
      <c r="I394" s="72"/>
      <c r="J394" s="70"/>
      <c r="K394" s="278">
        <f t="shared" si="10"/>
        <v>0</v>
      </c>
      <c r="L394" s="278">
        <f t="shared" si="11"/>
        <v>0</v>
      </c>
      <c r="M394" s="75"/>
      <c r="N394" s="76"/>
      <c r="O394" s="76"/>
      <c r="P394" s="77"/>
      <c r="Q394" s="18" t="str">
        <f>IF(B394="","",VLOOKUP(B394,資料表!$A$3:$D$198,4,0))</f>
        <v/>
      </c>
    </row>
    <row r="395" spans="1:17" ht="20.100000000000001" customHeight="1">
      <c r="A395" s="290" t="str">
        <f>IF(B395="","",VLOOKUP(B395,資料表!$A$3:$E$298,5,0))</f>
        <v/>
      </c>
      <c r="B395" s="67"/>
      <c r="C395" s="259" t="str">
        <f>IF($B395="","",VLOOKUP($B395,資料表!$A:$C,2,FALSE))</f>
        <v/>
      </c>
      <c r="D395" s="259" t="str">
        <f>IF($B395="","",VLOOKUP($B395,資料表!$A:$C,3,FALSE))</f>
        <v/>
      </c>
      <c r="E395" s="263"/>
      <c r="F395" s="261" t="str">
        <f>IF($E395="","",VLOOKUP($E395,資料表!$G:$I,2,FALSE))</f>
        <v/>
      </c>
      <c r="G395" s="262" t="str">
        <f>IF($E395="","",VLOOKUP($E395,資料表!$G:$I,3,FALSE))</f>
        <v/>
      </c>
      <c r="H395" s="71"/>
      <c r="I395" s="72"/>
      <c r="J395" s="70"/>
      <c r="K395" s="278">
        <f t="shared" ref="K395:K458" si="12">IF(OR($M395=1,$M395=""),ROUND($J395*0.05,0),0)</f>
        <v>0</v>
      </c>
      <c r="L395" s="278">
        <f t="shared" ref="L395:L458" si="13">SUM(J395:K395)</f>
        <v>0</v>
      </c>
      <c r="M395" s="75"/>
      <c r="N395" s="76"/>
      <c r="O395" s="76"/>
      <c r="P395" s="77"/>
      <c r="Q395" s="18" t="str">
        <f>IF(B395="","",VLOOKUP(B395,資料表!$A$3:$D$198,4,0))</f>
        <v/>
      </c>
    </row>
    <row r="396" spans="1:17" ht="20.100000000000001" customHeight="1">
      <c r="A396" s="290" t="str">
        <f>IF(B396="","",VLOOKUP(B396,資料表!$A$3:$E$298,5,0))</f>
        <v/>
      </c>
      <c r="B396" s="67"/>
      <c r="C396" s="259" t="str">
        <f>IF($B396="","",VLOOKUP($B396,資料表!$A:$C,2,FALSE))</f>
        <v/>
      </c>
      <c r="D396" s="259" t="str">
        <f>IF($B396="","",VLOOKUP($B396,資料表!$A:$C,3,FALSE))</f>
        <v/>
      </c>
      <c r="E396" s="263"/>
      <c r="F396" s="261" t="str">
        <f>IF($E396="","",VLOOKUP($E396,資料表!$G:$I,2,FALSE))</f>
        <v/>
      </c>
      <c r="G396" s="262" t="str">
        <f>IF($E396="","",VLOOKUP($E396,資料表!$G:$I,3,FALSE))</f>
        <v/>
      </c>
      <c r="H396" s="71"/>
      <c r="I396" s="72"/>
      <c r="J396" s="70"/>
      <c r="K396" s="278">
        <f t="shared" si="12"/>
        <v>0</v>
      </c>
      <c r="L396" s="278">
        <f t="shared" si="13"/>
        <v>0</v>
      </c>
      <c r="M396" s="75"/>
      <c r="N396" s="76"/>
      <c r="O396" s="76"/>
      <c r="P396" s="77"/>
      <c r="Q396" s="18" t="str">
        <f>IF(B396="","",VLOOKUP(B396,資料表!$A$3:$D$198,4,0))</f>
        <v/>
      </c>
    </row>
    <row r="397" spans="1:17" ht="20.100000000000001" customHeight="1">
      <c r="A397" s="290" t="str">
        <f>IF(B397="","",VLOOKUP(B397,資料表!$A$3:$E$298,5,0))</f>
        <v/>
      </c>
      <c r="B397" s="67"/>
      <c r="C397" s="259" t="str">
        <f>IF($B397="","",VLOOKUP($B397,資料表!$A:$C,2,FALSE))</f>
        <v/>
      </c>
      <c r="D397" s="259" t="str">
        <f>IF($B397="","",VLOOKUP($B397,資料表!$A:$C,3,FALSE))</f>
        <v/>
      </c>
      <c r="E397" s="263"/>
      <c r="F397" s="261" t="str">
        <f>IF($E397="","",VLOOKUP($E397,資料表!$G:$I,2,FALSE))</f>
        <v/>
      </c>
      <c r="G397" s="262" t="str">
        <f>IF($E397="","",VLOOKUP($E397,資料表!$G:$I,3,FALSE))</f>
        <v/>
      </c>
      <c r="H397" s="71"/>
      <c r="I397" s="72"/>
      <c r="J397" s="70"/>
      <c r="K397" s="278">
        <f t="shared" si="12"/>
        <v>0</v>
      </c>
      <c r="L397" s="278">
        <f t="shared" si="13"/>
        <v>0</v>
      </c>
      <c r="M397" s="75"/>
      <c r="N397" s="76"/>
      <c r="O397" s="76"/>
      <c r="P397" s="77"/>
      <c r="Q397" s="18" t="str">
        <f>IF(B397="","",VLOOKUP(B397,資料表!$A$3:$D$198,4,0))</f>
        <v/>
      </c>
    </row>
    <row r="398" spans="1:17" ht="20.100000000000001" customHeight="1">
      <c r="A398" s="290" t="str">
        <f>IF(B398="","",VLOOKUP(B398,資料表!$A$3:$E$298,5,0))</f>
        <v/>
      </c>
      <c r="B398" s="67"/>
      <c r="C398" s="259" t="str">
        <f>IF($B398="","",VLOOKUP($B398,資料表!$A:$C,2,FALSE))</f>
        <v/>
      </c>
      <c r="D398" s="259" t="str">
        <f>IF($B398="","",VLOOKUP($B398,資料表!$A:$C,3,FALSE))</f>
        <v/>
      </c>
      <c r="E398" s="263"/>
      <c r="F398" s="261" t="str">
        <f>IF($E398="","",VLOOKUP($E398,資料表!$G:$I,2,FALSE))</f>
        <v/>
      </c>
      <c r="G398" s="262" t="str">
        <f>IF($E398="","",VLOOKUP($E398,資料表!$G:$I,3,FALSE))</f>
        <v/>
      </c>
      <c r="H398" s="71"/>
      <c r="I398" s="72"/>
      <c r="J398" s="70"/>
      <c r="K398" s="278">
        <f t="shared" si="12"/>
        <v>0</v>
      </c>
      <c r="L398" s="278">
        <f t="shared" si="13"/>
        <v>0</v>
      </c>
      <c r="M398" s="75"/>
      <c r="N398" s="76"/>
      <c r="O398" s="76"/>
      <c r="P398" s="77"/>
      <c r="Q398" s="18" t="str">
        <f>IF(B398="","",VLOOKUP(B398,資料表!$A$3:$D$198,4,0))</f>
        <v/>
      </c>
    </row>
    <row r="399" spans="1:17" ht="20.100000000000001" customHeight="1">
      <c r="A399" s="290" t="str">
        <f>IF(B399="","",VLOOKUP(B399,資料表!$A$3:$E$298,5,0))</f>
        <v/>
      </c>
      <c r="B399" s="67"/>
      <c r="C399" s="259" t="str">
        <f>IF($B399="","",VLOOKUP($B399,資料表!$A:$C,2,FALSE))</f>
        <v/>
      </c>
      <c r="D399" s="259" t="str">
        <f>IF($B399="","",VLOOKUP($B399,資料表!$A:$C,3,FALSE))</f>
        <v/>
      </c>
      <c r="E399" s="263"/>
      <c r="F399" s="261" t="str">
        <f>IF($E399="","",VLOOKUP($E399,資料表!$G:$I,2,FALSE))</f>
        <v/>
      </c>
      <c r="G399" s="262" t="str">
        <f>IF($E399="","",VLOOKUP($E399,資料表!$G:$I,3,FALSE))</f>
        <v/>
      </c>
      <c r="H399" s="71"/>
      <c r="I399" s="72"/>
      <c r="J399" s="70"/>
      <c r="K399" s="278">
        <f t="shared" si="12"/>
        <v>0</v>
      </c>
      <c r="L399" s="278">
        <f t="shared" si="13"/>
        <v>0</v>
      </c>
      <c r="M399" s="75"/>
      <c r="N399" s="76"/>
      <c r="O399" s="76"/>
      <c r="P399" s="77"/>
      <c r="Q399" s="18" t="str">
        <f>IF(B399="","",VLOOKUP(B399,資料表!$A$3:$D$198,4,0))</f>
        <v/>
      </c>
    </row>
    <row r="400" spans="1:17" ht="20.100000000000001" customHeight="1">
      <c r="A400" s="290" t="str">
        <f>IF(B400="","",VLOOKUP(B400,資料表!$A$3:$E$298,5,0))</f>
        <v/>
      </c>
      <c r="B400" s="67"/>
      <c r="C400" s="259" t="str">
        <f>IF($B400="","",VLOOKUP($B400,資料表!$A:$C,2,FALSE))</f>
        <v/>
      </c>
      <c r="D400" s="259" t="str">
        <f>IF($B400="","",VLOOKUP($B400,資料表!$A:$C,3,FALSE))</f>
        <v/>
      </c>
      <c r="E400" s="263"/>
      <c r="F400" s="261" t="str">
        <f>IF($E400="","",VLOOKUP($E400,資料表!$G:$I,2,FALSE))</f>
        <v/>
      </c>
      <c r="G400" s="262" t="str">
        <f>IF($E400="","",VLOOKUP($E400,資料表!$G:$I,3,FALSE))</f>
        <v/>
      </c>
      <c r="H400" s="71"/>
      <c r="I400" s="72"/>
      <c r="J400" s="70"/>
      <c r="K400" s="278">
        <f t="shared" si="12"/>
        <v>0</v>
      </c>
      <c r="L400" s="278">
        <f t="shared" si="13"/>
        <v>0</v>
      </c>
      <c r="M400" s="75"/>
      <c r="N400" s="76"/>
      <c r="O400" s="76"/>
      <c r="P400" s="77"/>
      <c r="Q400" s="18" t="str">
        <f>IF(B400="","",VLOOKUP(B400,資料表!$A$3:$D$198,4,0))</f>
        <v/>
      </c>
    </row>
    <row r="401" spans="1:17" ht="20.100000000000001" customHeight="1">
      <c r="A401" s="290" t="str">
        <f>IF(B401="","",VLOOKUP(B401,資料表!$A$3:$E$298,5,0))</f>
        <v/>
      </c>
      <c r="B401" s="67"/>
      <c r="C401" s="259" t="str">
        <f>IF($B401="","",VLOOKUP($B401,資料表!$A:$C,2,FALSE))</f>
        <v/>
      </c>
      <c r="D401" s="259" t="str">
        <f>IF($B401="","",VLOOKUP($B401,資料表!$A:$C,3,FALSE))</f>
        <v/>
      </c>
      <c r="E401" s="263"/>
      <c r="F401" s="261" t="str">
        <f>IF($E401="","",VLOOKUP($E401,資料表!$G:$I,2,FALSE))</f>
        <v/>
      </c>
      <c r="G401" s="262" t="str">
        <f>IF($E401="","",VLOOKUP($E401,資料表!$G:$I,3,FALSE))</f>
        <v/>
      </c>
      <c r="H401" s="71"/>
      <c r="I401" s="72"/>
      <c r="J401" s="70"/>
      <c r="K401" s="278">
        <f t="shared" si="12"/>
        <v>0</v>
      </c>
      <c r="L401" s="278">
        <f t="shared" si="13"/>
        <v>0</v>
      </c>
      <c r="M401" s="75"/>
      <c r="N401" s="76"/>
      <c r="O401" s="76"/>
      <c r="P401" s="77"/>
      <c r="Q401" s="18" t="str">
        <f>IF(B401="","",VLOOKUP(B401,資料表!$A$3:$D$198,4,0))</f>
        <v/>
      </c>
    </row>
    <row r="402" spans="1:17" ht="20.100000000000001" customHeight="1">
      <c r="A402" s="290" t="str">
        <f>IF(B402="","",VLOOKUP(B402,資料表!$A$3:$E$298,5,0))</f>
        <v/>
      </c>
      <c r="B402" s="67"/>
      <c r="C402" s="259" t="str">
        <f>IF($B402="","",VLOOKUP($B402,資料表!$A:$C,2,FALSE))</f>
        <v/>
      </c>
      <c r="D402" s="259" t="str">
        <f>IF($B402="","",VLOOKUP($B402,資料表!$A:$C,3,FALSE))</f>
        <v/>
      </c>
      <c r="E402" s="263"/>
      <c r="F402" s="261" t="str">
        <f>IF($E402="","",VLOOKUP($E402,資料表!$G:$I,2,FALSE))</f>
        <v/>
      </c>
      <c r="G402" s="262" t="str">
        <f>IF($E402="","",VLOOKUP($E402,資料表!$G:$I,3,FALSE))</f>
        <v/>
      </c>
      <c r="H402" s="71"/>
      <c r="I402" s="72"/>
      <c r="J402" s="70"/>
      <c r="K402" s="278">
        <f t="shared" si="12"/>
        <v>0</v>
      </c>
      <c r="L402" s="278">
        <f t="shared" si="13"/>
        <v>0</v>
      </c>
      <c r="M402" s="75"/>
      <c r="N402" s="76"/>
      <c r="O402" s="76"/>
      <c r="P402" s="77"/>
      <c r="Q402" s="18" t="str">
        <f>IF(B402="","",VLOOKUP(B402,資料表!$A$3:$D$198,4,0))</f>
        <v/>
      </c>
    </row>
    <row r="403" spans="1:17" ht="20.100000000000001" customHeight="1">
      <c r="A403" s="290" t="str">
        <f>IF(B403="","",VLOOKUP(B403,資料表!$A$3:$E$298,5,0))</f>
        <v/>
      </c>
      <c r="B403" s="67"/>
      <c r="C403" s="259" t="str">
        <f>IF($B403="","",VLOOKUP($B403,資料表!$A:$C,2,FALSE))</f>
        <v/>
      </c>
      <c r="D403" s="259" t="str">
        <f>IF($B403="","",VLOOKUP($B403,資料表!$A:$C,3,FALSE))</f>
        <v/>
      </c>
      <c r="E403" s="263"/>
      <c r="F403" s="261" t="str">
        <f>IF($E403="","",VLOOKUP($E403,資料表!$G:$I,2,FALSE))</f>
        <v/>
      </c>
      <c r="G403" s="262" t="str">
        <f>IF($E403="","",VLOOKUP($E403,資料表!$G:$I,3,FALSE))</f>
        <v/>
      </c>
      <c r="H403" s="71"/>
      <c r="I403" s="72"/>
      <c r="J403" s="70"/>
      <c r="K403" s="278">
        <f t="shared" si="12"/>
        <v>0</v>
      </c>
      <c r="L403" s="278">
        <f t="shared" si="13"/>
        <v>0</v>
      </c>
      <c r="M403" s="75"/>
      <c r="N403" s="76"/>
      <c r="O403" s="76"/>
      <c r="P403" s="77"/>
      <c r="Q403" s="18" t="str">
        <f>IF(B403="","",VLOOKUP(B403,資料表!$A$3:$D$198,4,0))</f>
        <v/>
      </c>
    </row>
    <row r="404" spans="1:17" ht="20.100000000000001" customHeight="1">
      <c r="A404" s="290" t="str">
        <f>IF(B404="","",VLOOKUP(B404,資料表!$A$3:$E$298,5,0))</f>
        <v/>
      </c>
      <c r="B404" s="67"/>
      <c r="C404" s="259" t="str">
        <f>IF($B404="","",VLOOKUP($B404,資料表!$A:$C,2,FALSE))</f>
        <v/>
      </c>
      <c r="D404" s="259" t="str">
        <f>IF($B404="","",VLOOKUP($B404,資料表!$A:$C,3,FALSE))</f>
        <v/>
      </c>
      <c r="E404" s="263"/>
      <c r="F404" s="261" t="str">
        <f>IF($E404="","",VLOOKUP($E404,資料表!$G:$I,2,FALSE))</f>
        <v/>
      </c>
      <c r="G404" s="262" t="str">
        <f>IF($E404="","",VLOOKUP($E404,資料表!$G:$I,3,FALSE))</f>
        <v/>
      </c>
      <c r="H404" s="71"/>
      <c r="I404" s="72"/>
      <c r="J404" s="70"/>
      <c r="K404" s="278">
        <f t="shared" si="12"/>
        <v>0</v>
      </c>
      <c r="L404" s="278">
        <f t="shared" si="13"/>
        <v>0</v>
      </c>
      <c r="M404" s="75"/>
      <c r="N404" s="76"/>
      <c r="O404" s="76"/>
      <c r="P404" s="77"/>
      <c r="Q404" s="18" t="str">
        <f>IF(B404="","",VLOOKUP(B404,資料表!$A$3:$D$198,4,0))</f>
        <v/>
      </c>
    </row>
    <row r="405" spans="1:17" ht="20.100000000000001" customHeight="1">
      <c r="A405" s="290" t="str">
        <f>IF(B405="","",VLOOKUP(B405,資料表!$A$3:$E$298,5,0))</f>
        <v/>
      </c>
      <c r="B405" s="67"/>
      <c r="C405" s="259" t="str">
        <f>IF($B405="","",VLOOKUP($B405,資料表!$A:$C,2,FALSE))</f>
        <v/>
      </c>
      <c r="D405" s="259" t="str">
        <f>IF($B405="","",VLOOKUP($B405,資料表!$A:$C,3,FALSE))</f>
        <v/>
      </c>
      <c r="E405" s="263"/>
      <c r="F405" s="261" t="str">
        <f>IF($E405="","",VLOOKUP($E405,資料表!$G:$I,2,FALSE))</f>
        <v/>
      </c>
      <c r="G405" s="262" t="str">
        <f>IF($E405="","",VLOOKUP($E405,資料表!$G:$I,3,FALSE))</f>
        <v/>
      </c>
      <c r="H405" s="71"/>
      <c r="I405" s="72"/>
      <c r="J405" s="70"/>
      <c r="K405" s="278">
        <f t="shared" si="12"/>
        <v>0</v>
      </c>
      <c r="L405" s="278">
        <f t="shared" si="13"/>
        <v>0</v>
      </c>
      <c r="M405" s="75"/>
      <c r="N405" s="76"/>
      <c r="O405" s="76"/>
      <c r="P405" s="77"/>
      <c r="Q405" s="18" t="str">
        <f>IF(B405="","",VLOOKUP(B405,資料表!$A$3:$D$198,4,0))</f>
        <v/>
      </c>
    </row>
    <row r="406" spans="1:17" ht="20.100000000000001" customHeight="1">
      <c r="A406" s="290" t="str">
        <f>IF(B406="","",VLOOKUP(B406,資料表!$A$3:$E$298,5,0))</f>
        <v/>
      </c>
      <c r="B406" s="67"/>
      <c r="C406" s="259" t="str">
        <f>IF($B406="","",VLOOKUP($B406,資料表!$A:$C,2,FALSE))</f>
        <v/>
      </c>
      <c r="D406" s="259" t="str">
        <f>IF($B406="","",VLOOKUP($B406,資料表!$A:$C,3,FALSE))</f>
        <v/>
      </c>
      <c r="E406" s="263"/>
      <c r="F406" s="261" t="str">
        <f>IF($E406="","",VLOOKUP($E406,資料表!$G:$I,2,FALSE))</f>
        <v/>
      </c>
      <c r="G406" s="262" t="str">
        <f>IF($E406="","",VLOOKUP($E406,資料表!$G:$I,3,FALSE))</f>
        <v/>
      </c>
      <c r="H406" s="71"/>
      <c r="I406" s="72"/>
      <c r="J406" s="70"/>
      <c r="K406" s="278">
        <f t="shared" si="12"/>
        <v>0</v>
      </c>
      <c r="L406" s="278">
        <f t="shared" si="13"/>
        <v>0</v>
      </c>
      <c r="M406" s="75"/>
      <c r="N406" s="76"/>
      <c r="O406" s="76"/>
      <c r="P406" s="77"/>
      <c r="Q406" s="18" t="str">
        <f>IF(B406="","",VLOOKUP(B406,資料表!$A$3:$D$198,4,0))</f>
        <v/>
      </c>
    </row>
    <row r="407" spans="1:17" ht="20.100000000000001" customHeight="1">
      <c r="A407" s="290" t="str">
        <f>IF(B407="","",VLOOKUP(B407,資料表!$A$3:$E$298,5,0))</f>
        <v/>
      </c>
      <c r="B407" s="67"/>
      <c r="C407" s="259" t="str">
        <f>IF($B407="","",VLOOKUP($B407,資料表!$A:$C,2,FALSE))</f>
        <v/>
      </c>
      <c r="D407" s="259" t="str">
        <f>IF($B407="","",VLOOKUP($B407,資料表!$A:$C,3,FALSE))</f>
        <v/>
      </c>
      <c r="E407" s="263"/>
      <c r="F407" s="261" t="str">
        <f>IF($E407="","",VLOOKUP($E407,資料表!$G:$I,2,FALSE))</f>
        <v/>
      </c>
      <c r="G407" s="262" t="str">
        <f>IF($E407="","",VLOOKUP($E407,資料表!$G:$I,3,FALSE))</f>
        <v/>
      </c>
      <c r="H407" s="71"/>
      <c r="I407" s="72"/>
      <c r="J407" s="70"/>
      <c r="K407" s="278">
        <f t="shared" si="12"/>
        <v>0</v>
      </c>
      <c r="L407" s="278">
        <f t="shared" si="13"/>
        <v>0</v>
      </c>
      <c r="M407" s="75"/>
      <c r="N407" s="76"/>
      <c r="O407" s="76"/>
      <c r="P407" s="77"/>
      <c r="Q407" s="18" t="str">
        <f>IF(B407="","",VLOOKUP(B407,資料表!$A$3:$D$198,4,0))</f>
        <v/>
      </c>
    </row>
    <row r="408" spans="1:17" ht="20.100000000000001" customHeight="1">
      <c r="A408" s="290" t="str">
        <f>IF(B408="","",VLOOKUP(B408,資料表!$A$3:$E$298,5,0))</f>
        <v/>
      </c>
      <c r="B408" s="67"/>
      <c r="C408" s="259" t="str">
        <f>IF($B408="","",VLOOKUP($B408,資料表!$A:$C,2,FALSE))</f>
        <v/>
      </c>
      <c r="D408" s="259" t="str">
        <f>IF($B408="","",VLOOKUP($B408,資料表!$A:$C,3,FALSE))</f>
        <v/>
      </c>
      <c r="E408" s="263"/>
      <c r="F408" s="261" t="str">
        <f>IF($E408="","",VLOOKUP($E408,資料表!$G:$I,2,FALSE))</f>
        <v/>
      </c>
      <c r="G408" s="262" t="str">
        <f>IF($E408="","",VLOOKUP($E408,資料表!$G:$I,3,FALSE))</f>
        <v/>
      </c>
      <c r="H408" s="71"/>
      <c r="I408" s="72"/>
      <c r="J408" s="70"/>
      <c r="K408" s="278">
        <f t="shared" si="12"/>
        <v>0</v>
      </c>
      <c r="L408" s="278">
        <f t="shared" si="13"/>
        <v>0</v>
      </c>
      <c r="M408" s="75"/>
      <c r="N408" s="76"/>
      <c r="O408" s="76"/>
      <c r="P408" s="77"/>
      <c r="Q408" s="18" t="str">
        <f>IF(B408="","",VLOOKUP(B408,資料表!$A$3:$D$198,4,0))</f>
        <v/>
      </c>
    </row>
    <row r="409" spans="1:17" ht="20.100000000000001" customHeight="1">
      <c r="A409" s="290" t="str">
        <f>IF(B409="","",VLOOKUP(B409,資料表!$A$3:$E$298,5,0))</f>
        <v/>
      </c>
      <c r="B409" s="67"/>
      <c r="C409" s="259" t="str">
        <f>IF($B409="","",VLOOKUP($B409,資料表!$A:$C,2,FALSE))</f>
        <v/>
      </c>
      <c r="D409" s="259" t="str">
        <f>IF($B409="","",VLOOKUP($B409,資料表!$A:$C,3,FALSE))</f>
        <v/>
      </c>
      <c r="E409" s="263"/>
      <c r="F409" s="261" t="str">
        <f>IF($E409="","",VLOOKUP($E409,資料表!$G:$I,2,FALSE))</f>
        <v/>
      </c>
      <c r="G409" s="262" t="str">
        <f>IF($E409="","",VLOOKUP($E409,資料表!$G:$I,3,FALSE))</f>
        <v/>
      </c>
      <c r="H409" s="71"/>
      <c r="I409" s="72"/>
      <c r="J409" s="70"/>
      <c r="K409" s="278">
        <f t="shared" si="12"/>
        <v>0</v>
      </c>
      <c r="L409" s="278">
        <f t="shared" si="13"/>
        <v>0</v>
      </c>
      <c r="M409" s="75"/>
      <c r="N409" s="76"/>
      <c r="O409" s="76"/>
      <c r="P409" s="77"/>
      <c r="Q409" s="18" t="str">
        <f>IF(B409="","",VLOOKUP(B409,資料表!$A$3:$D$198,4,0))</f>
        <v/>
      </c>
    </row>
    <row r="410" spans="1:17" ht="20.100000000000001" customHeight="1">
      <c r="A410" s="290" t="str">
        <f>IF(B410="","",VLOOKUP(B410,資料表!$A$3:$E$298,5,0))</f>
        <v/>
      </c>
      <c r="B410" s="67"/>
      <c r="C410" s="259" t="str">
        <f>IF($B410="","",VLOOKUP($B410,資料表!$A:$C,2,FALSE))</f>
        <v/>
      </c>
      <c r="D410" s="259" t="str">
        <f>IF($B410="","",VLOOKUP($B410,資料表!$A:$C,3,FALSE))</f>
        <v/>
      </c>
      <c r="E410" s="263"/>
      <c r="F410" s="261" t="str">
        <f>IF($E410="","",VLOOKUP($E410,資料表!$G:$I,2,FALSE))</f>
        <v/>
      </c>
      <c r="G410" s="262" t="str">
        <f>IF($E410="","",VLOOKUP($E410,資料表!$G:$I,3,FALSE))</f>
        <v/>
      </c>
      <c r="H410" s="71"/>
      <c r="I410" s="72"/>
      <c r="J410" s="70"/>
      <c r="K410" s="278">
        <f t="shared" si="12"/>
        <v>0</v>
      </c>
      <c r="L410" s="278">
        <f t="shared" si="13"/>
        <v>0</v>
      </c>
      <c r="M410" s="75"/>
      <c r="N410" s="76"/>
      <c r="O410" s="76"/>
      <c r="P410" s="77"/>
      <c r="Q410" s="18" t="str">
        <f>IF(B410="","",VLOOKUP(B410,資料表!$A$3:$D$198,4,0))</f>
        <v/>
      </c>
    </row>
    <row r="411" spans="1:17" ht="20.100000000000001" customHeight="1">
      <c r="A411" s="290" t="str">
        <f>IF(B411="","",VLOOKUP(B411,資料表!$A$3:$E$298,5,0))</f>
        <v/>
      </c>
      <c r="B411" s="67"/>
      <c r="C411" s="259" t="str">
        <f>IF($B411="","",VLOOKUP($B411,資料表!$A:$C,2,FALSE))</f>
        <v/>
      </c>
      <c r="D411" s="259" t="str">
        <f>IF($B411="","",VLOOKUP($B411,資料表!$A:$C,3,FALSE))</f>
        <v/>
      </c>
      <c r="E411" s="263"/>
      <c r="F411" s="261" t="str">
        <f>IF($E411="","",VLOOKUP($E411,資料表!$G:$I,2,FALSE))</f>
        <v/>
      </c>
      <c r="G411" s="262" t="str">
        <f>IF($E411="","",VLOOKUP($E411,資料表!$G:$I,3,FALSE))</f>
        <v/>
      </c>
      <c r="H411" s="71"/>
      <c r="I411" s="72"/>
      <c r="J411" s="70"/>
      <c r="K411" s="278">
        <f t="shared" si="12"/>
        <v>0</v>
      </c>
      <c r="L411" s="278">
        <f t="shared" si="13"/>
        <v>0</v>
      </c>
      <c r="M411" s="75"/>
      <c r="N411" s="76"/>
      <c r="O411" s="76"/>
      <c r="P411" s="77"/>
      <c r="Q411" s="18" t="str">
        <f>IF(B411="","",VLOOKUP(B411,資料表!$A$3:$D$198,4,0))</f>
        <v/>
      </c>
    </row>
    <row r="412" spans="1:17" ht="20.100000000000001" customHeight="1">
      <c r="A412" s="290" t="str">
        <f>IF(B412="","",VLOOKUP(B412,資料表!$A$3:$E$298,5,0))</f>
        <v/>
      </c>
      <c r="B412" s="67"/>
      <c r="C412" s="259" t="str">
        <f>IF($B412="","",VLOOKUP($B412,資料表!$A:$C,2,FALSE))</f>
        <v/>
      </c>
      <c r="D412" s="259" t="str">
        <f>IF($B412="","",VLOOKUP($B412,資料表!$A:$C,3,FALSE))</f>
        <v/>
      </c>
      <c r="E412" s="263"/>
      <c r="F412" s="261" t="str">
        <f>IF($E412="","",VLOOKUP($E412,資料表!$G:$I,2,FALSE))</f>
        <v/>
      </c>
      <c r="G412" s="262" t="str">
        <f>IF($E412="","",VLOOKUP($E412,資料表!$G:$I,3,FALSE))</f>
        <v/>
      </c>
      <c r="H412" s="71"/>
      <c r="I412" s="72"/>
      <c r="J412" s="70"/>
      <c r="K412" s="278">
        <f t="shared" si="12"/>
        <v>0</v>
      </c>
      <c r="L412" s="278">
        <f t="shared" si="13"/>
        <v>0</v>
      </c>
      <c r="M412" s="75"/>
      <c r="N412" s="76"/>
      <c r="O412" s="76"/>
      <c r="P412" s="77"/>
      <c r="Q412" s="18" t="str">
        <f>IF(B412="","",VLOOKUP(B412,資料表!$A$3:$D$198,4,0))</f>
        <v/>
      </c>
    </row>
    <row r="413" spans="1:17" ht="20.100000000000001" customHeight="1">
      <c r="A413" s="290" t="str">
        <f>IF(B413="","",VLOOKUP(B413,資料表!$A$3:$E$298,5,0))</f>
        <v/>
      </c>
      <c r="B413" s="67"/>
      <c r="C413" s="259" t="str">
        <f>IF($B413="","",VLOOKUP($B413,資料表!$A:$C,2,FALSE))</f>
        <v/>
      </c>
      <c r="D413" s="259" t="str">
        <f>IF($B413="","",VLOOKUP($B413,資料表!$A:$C,3,FALSE))</f>
        <v/>
      </c>
      <c r="E413" s="263"/>
      <c r="F413" s="261" t="str">
        <f>IF($E413="","",VLOOKUP($E413,資料表!$G:$I,2,FALSE))</f>
        <v/>
      </c>
      <c r="G413" s="262" t="str">
        <f>IF($E413="","",VLOOKUP($E413,資料表!$G:$I,3,FALSE))</f>
        <v/>
      </c>
      <c r="H413" s="71"/>
      <c r="I413" s="72"/>
      <c r="J413" s="70"/>
      <c r="K413" s="278">
        <f t="shared" si="12"/>
        <v>0</v>
      </c>
      <c r="L413" s="278">
        <f t="shared" si="13"/>
        <v>0</v>
      </c>
      <c r="M413" s="75"/>
      <c r="N413" s="76"/>
      <c r="O413" s="76"/>
      <c r="P413" s="77"/>
      <c r="Q413" s="18" t="str">
        <f>IF(B413="","",VLOOKUP(B413,資料表!$A$3:$D$198,4,0))</f>
        <v/>
      </c>
    </row>
    <row r="414" spans="1:17" ht="20.100000000000001" customHeight="1">
      <c r="A414" s="290" t="str">
        <f>IF(B414="","",VLOOKUP(B414,資料表!$A$3:$E$298,5,0))</f>
        <v/>
      </c>
      <c r="B414" s="67"/>
      <c r="C414" s="259" t="str">
        <f>IF($B414="","",VLOOKUP($B414,資料表!$A:$C,2,FALSE))</f>
        <v/>
      </c>
      <c r="D414" s="259" t="str">
        <f>IF($B414="","",VLOOKUP($B414,資料表!$A:$C,3,FALSE))</f>
        <v/>
      </c>
      <c r="E414" s="263"/>
      <c r="F414" s="261" t="str">
        <f>IF($E414="","",VLOOKUP($E414,資料表!$G:$I,2,FALSE))</f>
        <v/>
      </c>
      <c r="G414" s="262" t="str">
        <f>IF($E414="","",VLOOKUP($E414,資料表!$G:$I,3,FALSE))</f>
        <v/>
      </c>
      <c r="H414" s="71"/>
      <c r="I414" s="72"/>
      <c r="J414" s="70"/>
      <c r="K414" s="278">
        <f t="shared" si="12"/>
        <v>0</v>
      </c>
      <c r="L414" s="278">
        <f t="shared" si="13"/>
        <v>0</v>
      </c>
      <c r="M414" s="75"/>
      <c r="N414" s="76"/>
      <c r="O414" s="76"/>
      <c r="P414" s="77"/>
      <c r="Q414" s="18" t="str">
        <f>IF(B414="","",VLOOKUP(B414,資料表!$A$3:$D$198,4,0))</f>
        <v/>
      </c>
    </row>
    <row r="415" spans="1:17" ht="20.100000000000001" customHeight="1">
      <c r="A415" s="290" t="str">
        <f>IF(B415="","",VLOOKUP(B415,資料表!$A$3:$E$298,5,0))</f>
        <v/>
      </c>
      <c r="B415" s="67"/>
      <c r="C415" s="259" t="str">
        <f>IF($B415="","",VLOOKUP($B415,資料表!$A:$C,2,FALSE))</f>
        <v/>
      </c>
      <c r="D415" s="259" t="str">
        <f>IF($B415="","",VLOOKUP($B415,資料表!$A:$C,3,FALSE))</f>
        <v/>
      </c>
      <c r="E415" s="263"/>
      <c r="F415" s="261" t="str">
        <f>IF($E415="","",VLOOKUP($E415,資料表!$G:$I,2,FALSE))</f>
        <v/>
      </c>
      <c r="G415" s="262" t="str">
        <f>IF($E415="","",VLOOKUP($E415,資料表!$G:$I,3,FALSE))</f>
        <v/>
      </c>
      <c r="H415" s="71"/>
      <c r="I415" s="72"/>
      <c r="J415" s="70"/>
      <c r="K415" s="278">
        <f t="shared" si="12"/>
        <v>0</v>
      </c>
      <c r="L415" s="278">
        <f t="shared" si="13"/>
        <v>0</v>
      </c>
      <c r="M415" s="75"/>
      <c r="N415" s="76"/>
      <c r="O415" s="76"/>
      <c r="P415" s="77"/>
      <c r="Q415" s="18" t="str">
        <f>IF(B415="","",VLOOKUP(B415,資料表!$A$3:$D$198,4,0))</f>
        <v/>
      </c>
    </row>
    <row r="416" spans="1:17" ht="20.100000000000001" customHeight="1">
      <c r="A416" s="290" t="str">
        <f>IF(B416="","",VLOOKUP(B416,資料表!$A$3:$E$298,5,0))</f>
        <v/>
      </c>
      <c r="B416" s="67"/>
      <c r="C416" s="259" t="str">
        <f>IF($B416="","",VLOOKUP($B416,資料表!$A:$C,2,FALSE))</f>
        <v/>
      </c>
      <c r="D416" s="259" t="str">
        <f>IF($B416="","",VLOOKUP($B416,資料表!$A:$C,3,FALSE))</f>
        <v/>
      </c>
      <c r="E416" s="263"/>
      <c r="F416" s="261" t="str">
        <f>IF($E416="","",VLOOKUP($E416,資料表!$G:$I,2,FALSE))</f>
        <v/>
      </c>
      <c r="G416" s="262" t="str">
        <f>IF($E416="","",VLOOKUP($E416,資料表!$G:$I,3,FALSE))</f>
        <v/>
      </c>
      <c r="H416" s="71"/>
      <c r="I416" s="72"/>
      <c r="J416" s="70"/>
      <c r="K416" s="278">
        <f t="shared" si="12"/>
        <v>0</v>
      </c>
      <c r="L416" s="278">
        <f t="shared" si="13"/>
        <v>0</v>
      </c>
      <c r="M416" s="75"/>
      <c r="N416" s="76"/>
      <c r="O416" s="76"/>
      <c r="P416" s="77"/>
      <c r="Q416" s="18" t="str">
        <f>IF(B416="","",VLOOKUP(B416,資料表!$A$3:$D$198,4,0))</f>
        <v/>
      </c>
    </row>
    <row r="417" spans="1:17" ht="20.100000000000001" customHeight="1">
      <c r="A417" s="290" t="str">
        <f>IF(B417="","",VLOOKUP(B417,資料表!$A$3:$E$298,5,0))</f>
        <v/>
      </c>
      <c r="B417" s="67"/>
      <c r="C417" s="259" t="str">
        <f>IF($B417="","",VLOOKUP($B417,資料表!$A:$C,2,FALSE))</f>
        <v/>
      </c>
      <c r="D417" s="259" t="str">
        <f>IF($B417="","",VLOOKUP($B417,資料表!$A:$C,3,FALSE))</f>
        <v/>
      </c>
      <c r="E417" s="263"/>
      <c r="F417" s="261" t="str">
        <f>IF($E417="","",VLOOKUP($E417,資料表!$G:$I,2,FALSE))</f>
        <v/>
      </c>
      <c r="G417" s="262" t="str">
        <f>IF($E417="","",VLOOKUP($E417,資料表!$G:$I,3,FALSE))</f>
        <v/>
      </c>
      <c r="H417" s="71"/>
      <c r="I417" s="72"/>
      <c r="J417" s="70"/>
      <c r="K417" s="278">
        <f t="shared" si="12"/>
        <v>0</v>
      </c>
      <c r="L417" s="278">
        <f t="shared" si="13"/>
        <v>0</v>
      </c>
      <c r="M417" s="75"/>
      <c r="N417" s="76"/>
      <c r="O417" s="76"/>
      <c r="P417" s="77"/>
      <c r="Q417" s="18" t="str">
        <f>IF(B417="","",VLOOKUP(B417,資料表!$A$3:$D$198,4,0))</f>
        <v/>
      </c>
    </row>
    <row r="418" spans="1:17" ht="20.100000000000001" customHeight="1">
      <c r="A418" s="290" t="str">
        <f>IF(B418="","",VLOOKUP(B418,資料表!$A$3:$E$298,5,0))</f>
        <v/>
      </c>
      <c r="B418" s="67"/>
      <c r="C418" s="259" t="str">
        <f>IF($B418="","",VLOOKUP($B418,資料表!$A:$C,2,FALSE))</f>
        <v/>
      </c>
      <c r="D418" s="259" t="str">
        <f>IF($B418="","",VLOOKUP($B418,資料表!$A:$C,3,FALSE))</f>
        <v/>
      </c>
      <c r="E418" s="263"/>
      <c r="F418" s="261" t="str">
        <f>IF($E418="","",VLOOKUP($E418,資料表!$G:$I,2,FALSE))</f>
        <v/>
      </c>
      <c r="G418" s="262" t="str">
        <f>IF($E418="","",VLOOKUP($E418,資料表!$G:$I,3,FALSE))</f>
        <v/>
      </c>
      <c r="H418" s="71"/>
      <c r="I418" s="72"/>
      <c r="J418" s="70"/>
      <c r="K418" s="278">
        <f t="shared" si="12"/>
        <v>0</v>
      </c>
      <c r="L418" s="278">
        <f t="shared" si="13"/>
        <v>0</v>
      </c>
      <c r="M418" s="75"/>
      <c r="N418" s="76"/>
      <c r="O418" s="76"/>
      <c r="P418" s="77"/>
      <c r="Q418" s="18" t="str">
        <f>IF(B418="","",VLOOKUP(B418,資料表!$A$3:$D$198,4,0))</f>
        <v/>
      </c>
    </row>
    <row r="419" spans="1:17" ht="20.100000000000001" customHeight="1">
      <c r="A419" s="290" t="str">
        <f>IF(B419="","",VLOOKUP(B419,資料表!$A$3:$E$298,5,0))</f>
        <v/>
      </c>
      <c r="B419" s="67"/>
      <c r="C419" s="259" t="str">
        <f>IF($B419="","",VLOOKUP($B419,資料表!$A:$C,2,FALSE))</f>
        <v/>
      </c>
      <c r="D419" s="259" t="str">
        <f>IF($B419="","",VLOOKUP($B419,資料表!$A:$C,3,FALSE))</f>
        <v/>
      </c>
      <c r="E419" s="263"/>
      <c r="F419" s="261" t="str">
        <f>IF($E419="","",VLOOKUP($E419,資料表!$G:$I,2,FALSE))</f>
        <v/>
      </c>
      <c r="G419" s="262" t="str">
        <f>IF($E419="","",VLOOKUP($E419,資料表!$G:$I,3,FALSE))</f>
        <v/>
      </c>
      <c r="H419" s="71"/>
      <c r="I419" s="72"/>
      <c r="J419" s="70"/>
      <c r="K419" s="278">
        <f t="shared" si="12"/>
        <v>0</v>
      </c>
      <c r="L419" s="278">
        <f t="shared" si="13"/>
        <v>0</v>
      </c>
      <c r="M419" s="75"/>
      <c r="N419" s="76"/>
      <c r="O419" s="76"/>
      <c r="P419" s="77"/>
      <c r="Q419" s="18" t="str">
        <f>IF(B419="","",VLOOKUP(B419,資料表!$A$3:$D$198,4,0))</f>
        <v/>
      </c>
    </row>
    <row r="420" spans="1:17" ht="20.100000000000001" customHeight="1">
      <c r="A420" s="290" t="str">
        <f>IF(B420="","",VLOOKUP(B420,資料表!$A$3:$E$298,5,0))</f>
        <v/>
      </c>
      <c r="B420" s="67"/>
      <c r="C420" s="259" t="str">
        <f>IF($B420="","",VLOOKUP($B420,資料表!$A:$C,2,FALSE))</f>
        <v/>
      </c>
      <c r="D420" s="259" t="str">
        <f>IF($B420="","",VLOOKUP($B420,資料表!$A:$C,3,FALSE))</f>
        <v/>
      </c>
      <c r="E420" s="263"/>
      <c r="F420" s="261" t="str">
        <f>IF($E420="","",VLOOKUP($E420,資料表!$G:$I,2,FALSE))</f>
        <v/>
      </c>
      <c r="G420" s="262" t="str">
        <f>IF($E420="","",VLOOKUP($E420,資料表!$G:$I,3,FALSE))</f>
        <v/>
      </c>
      <c r="H420" s="71"/>
      <c r="I420" s="72"/>
      <c r="J420" s="70"/>
      <c r="K420" s="278">
        <f t="shared" si="12"/>
        <v>0</v>
      </c>
      <c r="L420" s="278">
        <f t="shared" si="13"/>
        <v>0</v>
      </c>
      <c r="M420" s="75"/>
      <c r="N420" s="76"/>
      <c r="O420" s="76"/>
      <c r="P420" s="77"/>
      <c r="Q420" s="18" t="str">
        <f>IF(B420="","",VLOOKUP(B420,資料表!$A$3:$D$198,4,0))</f>
        <v/>
      </c>
    </row>
    <row r="421" spans="1:17" ht="20.100000000000001" customHeight="1">
      <c r="A421" s="290" t="str">
        <f>IF(B421="","",VLOOKUP(B421,資料表!$A$3:$E$298,5,0))</f>
        <v/>
      </c>
      <c r="B421" s="67"/>
      <c r="C421" s="259" t="str">
        <f>IF($B421="","",VLOOKUP($B421,資料表!$A:$C,2,FALSE))</f>
        <v/>
      </c>
      <c r="D421" s="259" t="str">
        <f>IF($B421="","",VLOOKUP($B421,資料表!$A:$C,3,FALSE))</f>
        <v/>
      </c>
      <c r="E421" s="263"/>
      <c r="F421" s="261" t="str">
        <f>IF($E421="","",VLOOKUP($E421,資料表!$G:$I,2,FALSE))</f>
        <v/>
      </c>
      <c r="G421" s="262" t="str">
        <f>IF($E421="","",VLOOKUP($E421,資料表!$G:$I,3,FALSE))</f>
        <v/>
      </c>
      <c r="H421" s="71"/>
      <c r="I421" s="72"/>
      <c r="J421" s="70"/>
      <c r="K421" s="278">
        <f t="shared" si="12"/>
        <v>0</v>
      </c>
      <c r="L421" s="278">
        <f t="shared" si="13"/>
        <v>0</v>
      </c>
      <c r="M421" s="75"/>
      <c r="N421" s="76"/>
      <c r="O421" s="76"/>
      <c r="P421" s="77"/>
      <c r="Q421" s="18" t="str">
        <f>IF(B421="","",VLOOKUP(B421,資料表!$A$3:$D$198,4,0))</f>
        <v/>
      </c>
    </row>
    <row r="422" spans="1:17" ht="20.100000000000001" customHeight="1">
      <c r="A422" s="290" t="str">
        <f>IF(B422="","",VLOOKUP(B422,資料表!$A$3:$E$298,5,0))</f>
        <v/>
      </c>
      <c r="B422" s="67"/>
      <c r="C422" s="259" t="str">
        <f>IF($B422="","",VLOOKUP($B422,資料表!$A:$C,2,FALSE))</f>
        <v/>
      </c>
      <c r="D422" s="259" t="str">
        <f>IF($B422="","",VLOOKUP($B422,資料表!$A:$C,3,FALSE))</f>
        <v/>
      </c>
      <c r="E422" s="263"/>
      <c r="F422" s="261" t="str">
        <f>IF($E422="","",VLOOKUP($E422,資料表!$G:$I,2,FALSE))</f>
        <v/>
      </c>
      <c r="G422" s="262" t="str">
        <f>IF($E422="","",VLOOKUP($E422,資料表!$G:$I,3,FALSE))</f>
        <v/>
      </c>
      <c r="H422" s="71"/>
      <c r="I422" s="72"/>
      <c r="J422" s="70"/>
      <c r="K422" s="278">
        <f t="shared" si="12"/>
        <v>0</v>
      </c>
      <c r="L422" s="278">
        <f t="shared" si="13"/>
        <v>0</v>
      </c>
      <c r="M422" s="75"/>
      <c r="N422" s="76"/>
      <c r="O422" s="76"/>
      <c r="P422" s="77"/>
      <c r="Q422" s="18" t="str">
        <f>IF(B422="","",VLOOKUP(B422,資料表!$A$3:$D$198,4,0))</f>
        <v/>
      </c>
    </row>
    <row r="423" spans="1:17" ht="20.100000000000001" customHeight="1">
      <c r="A423" s="290" t="str">
        <f>IF(B423="","",VLOOKUP(B423,資料表!$A$3:$E$298,5,0))</f>
        <v/>
      </c>
      <c r="B423" s="67"/>
      <c r="C423" s="259" t="str">
        <f>IF($B423="","",VLOOKUP($B423,資料表!$A:$C,2,FALSE))</f>
        <v/>
      </c>
      <c r="D423" s="259" t="str">
        <f>IF($B423="","",VLOOKUP($B423,資料表!$A:$C,3,FALSE))</f>
        <v/>
      </c>
      <c r="E423" s="263"/>
      <c r="F423" s="261" t="str">
        <f>IF($E423="","",VLOOKUP($E423,資料表!$G:$I,2,FALSE))</f>
        <v/>
      </c>
      <c r="G423" s="262" t="str">
        <f>IF($E423="","",VLOOKUP($E423,資料表!$G:$I,3,FALSE))</f>
        <v/>
      </c>
      <c r="H423" s="71"/>
      <c r="I423" s="72"/>
      <c r="J423" s="70"/>
      <c r="K423" s="278">
        <f t="shared" si="12"/>
        <v>0</v>
      </c>
      <c r="L423" s="278">
        <f t="shared" si="13"/>
        <v>0</v>
      </c>
      <c r="M423" s="75"/>
      <c r="N423" s="76"/>
      <c r="O423" s="76"/>
      <c r="P423" s="77"/>
      <c r="Q423" s="18" t="str">
        <f>IF(B423="","",VLOOKUP(B423,資料表!$A$3:$D$198,4,0))</f>
        <v/>
      </c>
    </row>
    <row r="424" spans="1:17" ht="20.100000000000001" customHeight="1">
      <c r="A424" s="290" t="str">
        <f>IF(B424="","",VLOOKUP(B424,資料表!$A$3:$E$298,5,0))</f>
        <v/>
      </c>
      <c r="B424" s="67"/>
      <c r="C424" s="259" t="str">
        <f>IF($B424="","",VLOOKUP($B424,資料表!$A:$C,2,FALSE))</f>
        <v/>
      </c>
      <c r="D424" s="259" t="str">
        <f>IF($B424="","",VLOOKUP($B424,資料表!$A:$C,3,FALSE))</f>
        <v/>
      </c>
      <c r="E424" s="263"/>
      <c r="F424" s="261" t="str">
        <f>IF($E424="","",VLOOKUP($E424,資料表!$G:$I,2,FALSE))</f>
        <v/>
      </c>
      <c r="G424" s="262" t="str">
        <f>IF($E424="","",VLOOKUP($E424,資料表!$G:$I,3,FALSE))</f>
        <v/>
      </c>
      <c r="H424" s="71"/>
      <c r="I424" s="72"/>
      <c r="J424" s="70"/>
      <c r="K424" s="278">
        <f t="shared" si="12"/>
        <v>0</v>
      </c>
      <c r="L424" s="278">
        <f t="shared" si="13"/>
        <v>0</v>
      </c>
      <c r="M424" s="75"/>
      <c r="N424" s="76"/>
      <c r="O424" s="76"/>
      <c r="P424" s="77"/>
      <c r="Q424" s="18" t="str">
        <f>IF(B424="","",VLOOKUP(B424,資料表!$A$3:$D$198,4,0))</f>
        <v/>
      </c>
    </row>
    <row r="425" spans="1:17" ht="20.100000000000001" customHeight="1">
      <c r="A425" s="290" t="str">
        <f>IF(B425="","",VLOOKUP(B425,資料表!$A$3:$E$298,5,0))</f>
        <v/>
      </c>
      <c r="B425" s="67"/>
      <c r="C425" s="259" t="str">
        <f>IF($B425="","",VLOOKUP($B425,資料表!$A:$C,2,FALSE))</f>
        <v/>
      </c>
      <c r="D425" s="259" t="str">
        <f>IF($B425="","",VLOOKUP($B425,資料表!$A:$C,3,FALSE))</f>
        <v/>
      </c>
      <c r="E425" s="263"/>
      <c r="F425" s="261" t="str">
        <f>IF($E425="","",VLOOKUP($E425,資料表!$G:$I,2,FALSE))</f>
        <v/>
      </c>
      <c r="G425" s="262" t="str">
        <f>IF($E425="","",VLOOKUP($E425,資料表!$G:$I,3,FALSE))</f>
        <v/>
      </c>
      <c r="H425" s="71"/>
      <c r="I425" s="72"/>
      <c r="J425" s="70"/>
      <c r="K425" s="278">
        <f t="shared" si="12"/>
        <v>0</v>
      </c>
      <c r="L425" s="278">
        <f t="shared" si="13"/>
        <v>0</v>
      </c>
      <c r="M425" s="75"/>
      <c r="N425" s="76"/>
      <c r="O425" s="76"/>
      <c r="P425" s="77"/>
      <c r="Q425" s="18" t="str">
        <f>IF(B425="","",VLOOKUP(B425,資料表!$A$3:$D$198,4,0))</f>
        <v/>
      </c>
    </row>
    <row r="426" spans="1:17" ht="20.100000000000001" customHeight="1">
      <c r="A426" s="290" t="str">
        <f>IF(B426="","",VLOOKUP(B426,資料表!$A$3:$E$298,5,0))</f>
        <v/>
      </c>
      <c r="B426" s="67"/>
      <c r="C426" s="259" t="str">
        <f>IF($B426="","",VLOOKUP($B426,資料表!$A:$C,2,FALSE))</f>
        <v/>
      </c>
      <c r="D426" s="259" t="str">
        <f>IF($B426="","",VLOOKUP($B426,資料表!$A:$C,3,FALSE))</f>
        <v/>
      </c>
      <c r="E426" s="263"/>
      <c r="F426" s="261" t="str">
        <f>IF($E426="","",VLOOKUP($E426,資料表!$G:$I,2,FALSE))</f>
        <v/>
      </c>
      <c r="G426" s="262" t="str">
        <f>IF($E426="","",VLOOKUP($E426,資料表!$G:$I,3,FALSE))</f>
        <v/>
      </c>
      <c r="H426" s="71"/>
      <c r="I426" s="72"/>
      <c r="J426" s="70"/>
      <c r="K426" s="278">
        <f t="shared" si="12"/>
        <v>0</v>
      </c>
      <c r="L426" s="278">
        <f t="shared" si="13"/>
        <v>0</v>
      </c>
      <c r="M426" s="75"/>
      <c r="N426" s="76"/>
      <c r="O426" s="76"/>
      <c r="P426" s="77"/>
      <c r="Q426" s="18" t="str">
        <f>IF(B426="","",VLOOKUP(B426,資料表!$A$3:$D$198,4,0))</f>
        <v/>
      </c>
    </row>
    <row r="427" spans="1:17" ht="20.100000000000001" customHeight="1">
      <c r="A427" s="290" t="str">
        <f>IF(B427="","",VLOOKUP(B427,資料表!$A$3:$E$298,5,0))</f>
        <v/>
      </c>
      <c r="B427" s="67"/>
      <c r="C427" s="259" t="str">
        <f>IF($B427="","",VLOOKUP($B427,資料表!$A:$C,2,FALSE))</f>
        <v/>
      </c>
      <c r="D427" s="259" t="str">
        <f>IF($B427="","",VLOOKUP($B427,資料表!$A:$C,3,FALSE))</f>
        <v/>
      </c>
      <c r="E427" s="263"/>
      <c r="F427" s="261" t="str">
        <f>IF($E427="","",VLOOKUP($E427,資料表!$G:$I,2,FALSE))</f>
        <v/>
      </c>
      <c r="G427" s="262" t="str">
        <f>IF($E427="","",VLOOKUP($E427,資料表!$G:$I,3,FALSE))</f>
        <v/>
      </c>
      <c r="H427" s="71"/>
      <c r="I427" s="72"/>
      <c r="J427" s="70"/>
      <c r="K427" s="278">
        <f t="shared" si="12"/>
        <v>0</v>
      </c>
      <c r="L427" s="278">
        <f t="shared" si="13"/>
        <v>0</v>
      </c>
      <c r="M427" s="75"/>
      <c r="N427" s="76"/>
      <c r="O427" s="76"/>
      <c r="P427" s="77"/>
      <c r="Q427" s="18" t="str">
        <f>IF(B427="","",VLOOKUP(B427,資料表!$A$3:$D$198,4,0))</f>
        <v/>
      </c>
    </row>
    <row r="428" spans="1:17" ht="20.100000000000001" customHeight="1">
      <c r="A428" s="290" t="str">
        <f>IF(B428="","",VLOOKUP(B428,資料表!$A$3:$E$298,5,0))</f>
        <v/>
      </c>
      <c r="B428" s="67"/>
      <c r="C428" s="259" t="str">
        <f>IF($B428="","",VLOOKUP($B428,資料表!$A:$C,2,FALSE))</f>
        <v/>
      </c>
      <c r="D428" s="259" t="str">
        <f>IF($B428="","",VLOOKUP($B428,資料表!$A:$C,3,FALSE))</f>
        <v/>
      </c>
      <c r="E428" s="263"/>
      <c r="F428" s="261" t="str">
        <f>IF($E428="","",VLOOKUP($E428,資料表!$G:$I,2,FALSE))</f>
        <v/>
      </c>
      <c r="G428" s="262" t="str">
        <f>IF($E428="","",VLOOKUP($E428,資料表!$G:$I,3,FALSE))</f>
        <v/>
      </c>
      <c r="H428" s="71"/>
      <c r="I428" s="72"/>
      <c r="J428" s="70"/>
      <c r="K428" s="278">
        <f t="shared" si="12"/>
        <v>0</v>
      </c>
      <c r="L428" s="278">
        <f t="shared" si="13"/>
        <v>0</v>
      </c>
      <c r="M428" s="75"/>
      <c r="N428" s="76"/>
      <c r="O428" s="76"/>
      <c r="P428" s="77"/>
      <c r="Q428" s="18" t="str">
        <f>IF(B428="","",VLOOKUP(B428,資料表!$A$3:$D$198,4,0))</f>
        <v/>
      </c>
    </row>
    <row r="429" spans="1:17" ht="20.100000000000001" customHeight="1">
      <c r="A429" s="290" t="str">
        <f>IF(B429="","",VLOOKUP(B429,資料表!$A$3:$E$298,5,0))</f>
        <v/>
      </c>
      <c r="B429" s="67"/>
      <c r="C429" s="259" t="str">
        <f>IF($B429="","",VLOOKUP($B429,資料表!$A:$C,2,FALSE))</f>
        <v/>
      </c>
      <c r="D429" s="259" t="str">
        <f>IF($B429="","",VLOOKUP($B429,資料表!$A:$C,3,FALSE))</f>
        <v/>
      </c>
      <c r="E429" s="263"/>
      <c r="F429" s="261" t="str">
        <f>IF($E429="","",VLOOKUP($E429,資料表!$G:$I,2,FALSE))</f>
        <v/>
      </c>
      <c r="G429" s="262" t="str">
        <f>IF($E429="","",VLOOKUP($E429,資料表!$G:$I,3,FALSE))</f>
        <v/>
      </c>
      <c r="H429" s="71"/>
      <c r="I429" s="72"/>
      <c r="J429" s="70"/>
      <c r="K429" s="278">
        <f t="shared" si="12"/>
        <v>0</v>
      </c>
      <c r="L429" s="278">
        <f t="shared" si="13"/>
        <v>0</v>
      </c>
      <c r="M429" s="75"/>
      <c r="N429" s="76"/>
      <c r="O429" s="76"/>
      <c r="P429" s="77"/>
      <c r="Q429" s="18" t="str">
        <f>IF(B429="","",VLOOKUP(B429,資料表!$A$3:$D$198,4,0))</f>
        <v/>
      </c>
    </row>
    <row r="430" spans="1:17" ht="20.100000000000001" customHeight="1">
      <c r="A430" s="290" t="str">
        <f>IF(B430="","",VLOOKUP(B430,資料表!$A$3:$E$298,5,0))</f>
        <v/>
      </c>
      <c r="B430" s="67"/>
      <c r="C430" s="259" t="str">
        <f>IF($B430="","",VLOOKUP($B430,資料表!$A:$C,2,FALSE))</f>
        <v/>
      </c>
      <c r="D430" s="259" t="str">
        <f>IF($B430="","",VLOOKUP($B430,資料表!$A:$C,3,FALSE))</f>
        <v/>
      </c>
      <c r="E430" s="263"/>
      <c r="F430" s="261" t="str">
        <f>IF($E430="","",VLOOKUP($E430,資料表!$G:$I,2,FALSE))</f>
        <v/>
      </c>
      <c r="G430" s="262" t="str">
        <f>IF($E430="","",VLOOKUP($E430,資料表!$G:$I,3,FALSE))</f>
        <v/>
      </c>
      <c r="H430" s="71"/>
      <c r="I430" s="72"/>
      <c r="J430" s="70"/>
      <c r="K430" s="278">
        <f t="shared" si="12"/>
        <v>0</v>
      </c>
      <c r="L430" s="278">
        <f t="shared" si="13"/>
        <v>0</v>
      </c>
      <c r="M430" s="75"/>
      <c r="N430" s="76"/>
      <c r="O430" s="76"/>
      <c r="P430" s="77"/>
      <c r="Q430" s="18" t="str">
        <f>IF(B430="","",VLOOKUP(B430,資料表!$A$3:$D$198,4,0))</f>
        <v/>
      </c>
    </row>
    <row r="431" spans="1:17" ht="20.100000000000001" customHeight="1">
      <c r="A431" s="290" t="str">
        <f>IF(B431="","",VLOOKUP(B431,資料表!$A$3:$E$298,5,0))</f>
        <v/>
      </c>
      <c r="B431" s="67"/>
      <c r="C431" s="259" t="str">
        <f>IF($B431="","",VLOOKUP($B431,資料表!$A:$C,2,FALSE))</f>
        <v/>
      </c>
      <c r="D431" s="259" t="str">
        <f>IF($B431="","",VLOOKUP($B431,資料表!$A:$C,3,FALSE))</f>
        <v/>
      </c>
      <c r="E431" s="263"/>
      <c r="F431" s="261" t="str">
        <f>IF($E431="","",VLOOKUP($E431,資料表!$G:$I,2,FALSE))</f>
        <v/>
      </c>
      <c r="G431" s="262" t="str">
        <f>IF($E431="","",VLOOKUP($E431,資料表!$G:$I,3,FALSE))</f>
        <v/>
      </c>
      <c r="H431" s="71"/>
      <c r="I431" s="72"/>
      <c r="J431" s="70"/>
      <c r="K431" s="278">
        <f t="shared" si="12"/>
        <v>0</v>
      </c>
      <c r="L431" s="278">
        <f t="shared" si="13"/>
        <v>0</v>
      </c>
      <c r="M431" s="75"/>
      <c r="N431" s="76"/>
      <c r="O431" s="76"/>
      <c r="P431" s="77"/>
      <c r="Q431" s="18" t="str">
        <f>IF(B431="","",VLOOKUP(B431,資料表!$A$3:$D$198,4,0))</f>
        <v/>
      </c>
    </row>
    <row r="432" spans="1:17" ht="20.100000000000001" customHeight="1">
      <c r="A432" s="290" t="str">
        <f>IF(B432="","",VLOOKUP(B432,資料表!$A$3:$E$298,5,0))</f>
        <v/>
      </c>
      <c r="B432" s="67"/>
      <c r="C432" s="259" t="str">
        <f>IF($B432="","",VLOOKUP($B432,資料表!$A:$C,2,FALSE))</f>
        <v/>
      </c>
      <c r="D432" s="259" t="str">
        <f>IF($B432="","",VLOOKUP($B432,資料表!$A:$C,3,FALSE))</f>
        <v/>
      </c>
      <c r="E432" s="263"/>
      <c r="F432" s="261" t="str">
        <f>IF($E432="","",VLOOKUP($E432,資料表!$G:$I,2,FALSE))</f>
        <v/>
      </c>
      <c r="G432" s="262" t="str">
        <f>IF($E432="","",VLOOKUP($E432,資料表!$G:$I,3,FALSE))</f>
        <v/>
      </c>
      <c r="H432" s="71"/>
      <c r="I432" s="72"/>
      <c r="J432" s="70"/>
      <c r="K432" s="278">
        <f t="shared" si="12"/>
        <v>0</v>
      </c>
      <c r="L432" s="278">
        <f t="shared" si="13"/>
        <v>0</v>
      </c>
      <c r="M432" s="75"/>
      <c r="N432" s="76"/>
      <c r="O432" s="76"/>
      <c r="P432" s="77"/>
      <c r="Q432" s="18" t="str">
        <f>IF(B432="","",VLOOKUP(B432,資料表!$A$3:$D$198,4,0))</f>
        <v/>
      </c>
    </row>
    <row r="433" spans="1:17" ht="20.100000000000001" customHeight="1">
      <c r="A433" s="290" t="str">
        <f>IF(B433="","",VLOOKUP(B433,資料表!$A$3:$E$298,5,0))</f>
        <v/>
      </c>
      <c r="B433" s="67"/>
      <c r="C433" s="259" t="str">
        <f>IF($B433="","",VLOOKUP($B433,資料表!$A:$C,2,FALSE))</f>
        <v/>
      </c>
      <c r="D433" s="259" t="str">
        <f>IF($B433="","",VLOOKUP($B433,資料表!$A:$C,3,FALSE))</f>
        <v/>
      </c>
      <c r="E433" s="263"/>
      <c r="F433" s="261" t="str">
        <f>IF($E433="","",VLOOKUP($E433,資料表!$G:$I,2,FALSE))</f>
        <v/>
      </c>
      <c r="G433" s="262" t="str">
        <f>IF($E433="","",VLOOKUP($E433,資料表!$G:$I,3,FALSE))</f>
        <v/>
      </c>
      <c r="H433" s="71"/>
      <c r="I433" s="72"/>
      <c r="J433" s="70"/>
      <c r="K433" s="278">
        <f t="shared" si="12"/>
        <v>0</v>
      </c>
      <c r="L433" s="278">
        <f t="shared" si="13"/>
        <v>0</v>
      </c>
      <c r="M433" s="75"/>
      <c r="N433" s="76"/>
      <c r="O433" s="76"/>
      <c r="P433" s="77"/>
      <c r="Q433" s="18" t="str">
        <f>IF(B433="","",VLOOKUP(B433,資料表!$A$3:$D$198,4,0))</f>
        <v/>
      </c>
    </row>
    <row r="434" spans="1:17" ht="20.100000000000001" customHeight="1">
      <c r="A434" s="290" t="str">
        <f>IF(B434="","",VLOOKUP(B434,資料表!$A$3:$E$298,5,0))</f>
        <v/>
      </c>
      <c r="B434" s="67"/>
      <c r="C434" s="259" t="str">
        <f>IF($B434="","",VLOOKUP($B434,資料表!$A:$C,2,FALSE))</f>
        <v/>
      </c>
      <c r="D434" s="259" t="str">
        <f>IF($B434="","",VLOOKUP($B434,資料表!$A:$C,3,FALSE))</f>
        <v/>
      </c>
      <c r="E434" s="263"/>
      <c r="F434" s="261" t="str">
        <f>IF($E434="","",VLOOKUP($E434,資料表!$G:$I,2,FALSE))</f>
        <v/>
      </c>
      <c r="G434" s="262" t="str">
        <f>IF($E434="","",VLOOKUP($E434,資料表!$G:$I,3,FALSE))</f>
        <v/>
      </c>
      <c r="H434" s="71"/>
      <c r="I434" s="72"/>
      <c r="J434" s="70"/>
      <c r="K434" s="278">
        <f t="shared" si="12"/>
        <v>0</v>
      </c>
      <c r="L434" s="278">
        <f t="shared" si="13"/>
        <v>0</v>
      </c>
      <c r="M434" s="75"/>
      <c r="N434" s="76"/>
      <c r="O434" s="76"/>
      <c r="P434" s="77"/>
      <c r="Q434" s="18" t="str">
        <f>IF(B434="","",VLOOKUP(B434,資料表!$A$3:$D$198,4,0))</f>
        <v/>
      </c>
    </row>
    <row r="435" spans="1:17" ht="20.100000000000001" customHeight="1">
      <c r="A435" s="290" t="str">
        <f>IF(B435="","",VLOOKUP(B435,資料表!$A$3:$E$298,5,0))</f>
        <v/>
      </c>
      <c r="B435" s="67"/>
      <c r="C435" s="259" t="str">
        <f>IF($B435="","",VLOOKUP($B435,資料表!$A:$C,2,FALSE))</f>
        <v/>
      </c>
      <c r="D435" s="259" t="str">
        <f>IF($B435="","",VLOOKUP($B435,資料表!$A:$C,3,FALSE))</f>
        <v/>
      </c>
      <c r="E435" s="263"/>
      <c r="F435" s="261" t="str">
        <f>IF($E435="","",VLOOKUP($E435,資料表!$G:$I,2,FALSE))</f>
        <v/>
      </c>
      <c r="G435" s="262" t="str">
        <f>IF($E435="","",VLOOKUP($E435,資料表!$G:$I,3,FALSE))</f>
        <v/>
      </c>
      <c r="H435" s="71"/>
      <c r="I435" s="72"/>
      <c r="J435" s="70"/>
      <c r="K435" s="278">
        <f t="shared" si="12"/>
        <v>0</v>
      </c>
      <c r="L435" s="278">
        <f t="shared" si="13"/>
        <v>0</v>
      </c>
      <c r="M435" s="75"/>
      <c r="N435" s="76"/>
      <c r="O435" s="76"/>
      <c r="P435" s="77"/>
      <c r="Q435" s="18" t="str">
        <f>IF(B435="","",VLOOKUP(B435,資料表!$A$3:$D$198,4,0))</f>
        <v/>
      </c>
    </row>
    <row r="436" spans="1:17" ht="20.100000000000001" customHeight="1">
      <c r="A436" s="290" t="str">
        <f>IF(B436="","",VLOOKUP(B436,資料表!$A$3:$E$298,5,0))</f>
        <v/>
      </c>
      <c r="B436" s="67"/>
      <c r="C436" s="259" t="str">
        <f>IF($B436="","",VLOOKUP($B436,資料表!$A:$C,2,FALSE))</f>
        <v/>
      </c>
      <c r="D436" s="259" t="str">
        <f>IF($B436="","",VLOOKUP($B436,資料表!$A:$C,3,FALSE))</f>
        <v/>
      </c>
      <c r="E436" s="263"/>
      <c r="F436" s="261" t="str">
        <f>IF($E436="","",VLOOKUP($E436,資料表!$G:$I,2,FALSE))</f>
        <v/>
      </c>
      <c r="G436" s="262" t="str">
        <f>IF($E436="","",VLOOKUP($E436,資料表!$G:$I,3,FALSE))</f>
        <v/>
      </c>
      <c r="H436" s="71"/>
      <c r="I436" s="72"/>
      <c r="J436" s="70"/>
      <c r="K436" s="278">
        <f t="shared" si="12"/>
        <v>0</v>
      </c>
      <c r="L436" s="278">
        <f t="shared" si="13"/>
        <v>0</v>
      </c>
      <c r="M436" s="75"/>
      <c r="N436" s="76"/>
      <c r="O436" s="76"/>
      <c r="P436" s="77"/>
      <c r="Q436" s="18" t="str">
        <f>IF(B436="","",VLOOKUP(B436,資料表!$A$3:$D$198,4,0))</f>
        <v/>
      </c>
    </row>
    <row r="437" spans="1:17" ht="20.100000000000001" customHeight="1">
      <c r="A437" s="290" t="str">
        <f>IF(B437="","",VLOOKUP(B437,資料表!$A$3:$E$298,5,0))</f>
        <v/>
      </c>
      <c r="B437" s="67"/>
      <c r="C437" s="259" t="str">
        <f>IF($B437="","",VLOOKUP($B437,資料表!$A:$C,2,FALSE))</f>
        <v/>
      </c>
      <c r="D437" s="259" t="str">
        <f>IF($B437="","",VLOOKUP($B437,資料表!$A:$C,3,FALSE))</f>
        <v/>
      </c>
      <c r="E437" s="263"/>
      <c r="F437" s="261" t="str">
        <f>IF($E437="","",VLOOKUP($E437,資料表!$G:$I,2,FALSE))</f>
        <v/>
      </c>
      <c r="G437" s="262" t="str">
        <f>IF($E437="","",VLOOKUP($E437,資料表!$G:$I,3,FALSE))</f>
        <v/>
      </c>
      <c r="H437" s="71"/>
      <c r="I437" s="72"/>
      <c r="J437" s="70"/>
      <c r="K437" s="278">
        <f t="shared" si="12"/>
        <v>0</v>
      </c>
      <c r="L437" s="278">
        <f t="shared" si="13"/>
        <v>0</v>
      </c>
      <c r="M437" s="75"/>
      <c r="N437" s="76"/>
      <c r="O437" s="76"/>
      <c r="P437" s="77"/>
      <c r="Q437" s="18" t="str">
        <f>IF(B437="","",VLOOKUP(B437,資料表!$A$3:$D$198,4,0))</f>
        <v/>
      </c>
    </row>
    <row r="438" spans="1:17" ht="20.100000000000001" customHeight="1">
      <c r="A438" s="290" t="str">
        <f>IF(B438="","",VLOOKUP(B438,資料表!$A$3:$E$298,5,0))</f>
        <v/>
      </c>
      <c r="B438" s="67"/>
      <c r="C438" s="259" t="str">
        <f>IF($B438="","",VLOOKUP($B438,資料表!$A:$C,2,FALSE))</f>
        <v/>
      </c>
      <c r="D438" s="259" t="str">
        <f>IF($B438="","",VLOOKUP($B438,資料表!$A:$C,3,FALSE))</f>
        <v/>
      </c>
      <c r="E438" s="263"/>
      <c r="F438" s="261" t="str">
        <f>IF($E438="","",VLOOKUP($E438,資料表!$G:$I,2,FALSE))</f>
        <v/>
      </c>
      <c r="G438" s="262" t="str">
        <f>IF($E438="","",VLOOKUP($E438,資料表!$G:$I,3,FALSE))</f>
        <v/>
      </c>
      <c r="H438" s="71"/>
      <c r="I438" s="72"/>
      <c r="J438" s="70"/>
      <c r="K438" s="278">
        <f t="shared" si="12"/>
        <v>0</v>
      </c>
      <c r="L438" s="278">
        <f t="shared" si="13"/>
        <v>0</v>
      </c>
      <c r="M438" s="75"/>
      <c r="N438" s="76"/>
      <c r="O438" s="76"/>
      <c r="P438" s="77"/>
      <c r="Q438" s="18" t="str">
        <f>IF(B438="","",VLOOKUP(B438,資料表!$A$3:$D$198,4,0))</f>
        <v/>
      </c>
    </row>
    <row r="439" spans="1:17" ht="20.100000000000001" customHeight="1">
      <c r="A439" s="290" t="str">
        <f>IF(B439="","",VLOOKUP(B439,資料表!$A$3:$E$298,5,0))</f>
        <v/>
      </c>
      <c r="B439" s="67"/>
      <c r="C439" s="259" t="str">
        <f>IF($B439="","",VLOOKUP($B439,資料表!$A:$C,2,FALSE))</f>
        <v/>
      </c>
      <c r="D439" s="259" t="str">
        <f>IF($B439="","",VLOOKUP($B439,資料表!$A:$C,3,FALSE))</f>
        <v/>
      </c>
      <c r="E439" s="263"/>
      <c r="F439" s="261" t="str">
        <f>IF($E439="","",VLOOKUP($E439,資料表!$G:$I,2,FALSE))</f>
        <v/>
      </c>
      <c r="G439" s="262" t="str">
        <f>IF($E439="","",VLOOKUP($E439,資料表!$G:$I,3,FALSE))</f>
        <v/>
      </c>
      <c r="H439" s="71"/>
      <c r="I439" s="72"/>
      <c r="J439" s="70"/>
      <c r="K439" s="278">
        <f t="shared" si="12"/>
        <v>0</v>
      </c>
      <c r="L439" s="278">
        <f t="shared" si="13"/>
        <v>0</v>
      </c>
      <c r="M439" s="75"/>
      <c r="N439" s="76"/>
      <c r="O439" s="76"/>
      <c r="P439" s="77"/>
      <c r="Q439" s="18" t="str">
        <f>IF(B439="","",VLOOKUP(B439,資料表!$A$3:$D$198,4,0))</f>
        <v/>
      </c>
    </row>
    <row r="440" spans="1:17" ht="20.100000000000001" customHeight="1">
      <c r="A440" s="290" t="str">
        <f>IF(B440="","",VLOOKUP(B440,資料表!$A$3:$E$298,5,0))</f>
        <v/>
      </c>
      <c r="B440" s="67"/>
      <c r="C440" s="259" t="str">
        <f>IF($B440="","",VLOOKUP($B440,資料表!$A:$C,2,FALSE))</f>
        <v/>
      </c>
      <c r="D440" s="259" t="str">
        <f>IF($B440="","",VLOOKUP($B440,資料表!$A:$C,3,FALSE))</f>
        <v/>
      </c>
      <c r="E440" s="263"/>
      <c r="F440" s="261" t="str">
        <f>IF($E440="","",VLOOKUP($E440,資料表!$G:$I,2,FALSE))</f>
        <v/>
      </c>
      <c r="G440" s="262" t="str">
        <f>IF($E440="","",VLOOKUP($E440,資料表!$G:$I,3,FALSE))</f>
        <v/>
      </c>
      <c r="H440" s="71"/>
      <c r="I440" s="72"/>
      <c r="J440" s="70"/>
      <c r="K440" s="278">
        <f t="shared" si="12"/>
        <v>0</v>
      </c>
      <c r="L440" s="278">
        <f t="shared" si="13"/>
        <v>0</v>
      </c>
      <c r="M440" s="75"/>
      <c r="N440" s="76"/>
      <c r="O440" s="76"/>
      <c r="P440" s="77"/>
      <c r="Q440" s="18" t="str">
        <f>IF(B440="","",VLOOKUP(B440,資料表!$A$3:$D$198,4,0))</f>
        <v/>
      </c>
    </row>
    <row r="441" spans="1:17" ht="20.100000000000001" customHeight="1">
      <c r="A441" s="290" t="str">
        <f>IF(B441="","",VLOOKUP(B441,資料表!$A$3:$E$298,5,0))</f>
        <v/>
      </c>
      <c r="B441" s="67"/>
      <c r="C441" s="259" t="str">
        <f>IF($B441="","",VLOOKUP($B441,資料表!$A:$C,2,FALSE))</f>
        <v/>
      </c>
      <c r="D441" s="259" t="str">
        <f>IF($B441="","",VLOOKUP($B441,資料表!$A:$C,3,FALSE))</f>
        <v/>
      </c>
      <c r="E441" s="263"/>
      <c r="F441" s="261" t="str">
        <f>IF($E441="","",VLOOKUP($E441,資料表!$G:$I,2,FALSE))</f>
        <v/>
      </c>
      <c r="G441" s="262" t="str">
        <f>IF($E441="","",VLOOKUP($E441,資料表!$G:$I,3,FALSE))</f>
        <v/>
      </c>
      <c r="H441" s="71"/>
      <c r="I441" s="72"/>
      <c r="J441" s="70"/>
      <c r="K441" s="278">
        <f t="shared" si="12"/>
        <v>0</v>
      </c>
      <c r="L441" s="278">
        <f t="shared" si="13"/>
        <v>0</v>
      </c>
      <c r="M441" s="75"/>
      <c r="N441" s="76"/>
      <c r="O441" s="76"/>
      <c r="P441" s="77"/>
      <c r="Q441" s="18" t="str">
        <f>IF(B441="","",VLOOKUP(B441,資料表!$A$3:$D$198,4,0))</f>
        <v/>
      </c>
    </row>
    <row r="442" spans="1:17" ht="20.100000000000001" customHeight="1">
      <c r="A442" s="290" t="str">
        <f>IF(B442="","",VLOOKUP(B442,資料表!$A$3:$E$298,5,0))</f>
        <v/>
      </c>
      <c r="B442" s="67"/>
      <c r="C442" s="259" t="str">
        <f>IF($B442="","",VLOOKUP($B442,資料表!$A:$C,2,FALSE))</f>
        <v/>
      </c>
      <c r="D442" s="259" t="str">
        <f>IF($B442="","",VLOOKUP($B442,資料表!$A:$C,3,FALSE))</f>
        <v/>
      </c>
      <c r="E442" s="263"/>
      <c r="F442" s="261" t="str">
        <f>IF($E442="","",VLOOKUP($E442,資料表!$G:$I,2,FALSE))</f>
        <v/>
      </c>
      <c r="G442" s="262" t="str">
        <f>IF($E442="","",VLOOKUP($E442,資料表!$G:$I,3,FALSE))</f>
        <v/>
      </c>
      <c r="H442" s="71"/>
      <c r="I442" s="72"/>
      <c r="J442" s="70"/>
      <c r="K442" s="278">
        <f t="shared" si="12"/>
        <v>0</v>
      </c>
      <c r="L442" s="278">
        <f t="shared" si="13"/>
        <v>0</v>
      </c>
      <c r="M442" s="75"/>
      <c r="N442" s="76"/>
      <c r="O442" s="76"/>
      <c r="P442" s="77"/>
      <c r="Q442" s="18" t="str">
        <f>IF(B442="","",VLOOKUP(B442,資料表!$A$3:$D$198,4,0))</f>
        <v/>
      </c>
    </row>
    <row r="443" spans="1:17" ht="20.100000000000001" customHeight="1">
      <c r="A443" s="290" t="str">
        <f>IF(B443="","",VLOOKUP(B443,資料表!$A$3:$E$298,5,0))</f>
        <v/>
      </c>
      <c r="B443" s="67"/>
      <c r="C443" s="259" t="str">
        <f>IF($B443="","",VLOOKUP($B443,資料表!$A:$C,2,FALSE))</f>
        <v/>
      </c>
      <c r="D443" s="259" t="str">
        <f>IF($B443="","",VLOOKUP($B443,資料表!$A:$C,3,FALSE))</f>
        <v/>
      </c>
      <c r="E443" s="263"/>
      <c r="F443" s="261" t="str">
        <f>IF($E443="","",VLOOKUP($E443,資料表!$G:$I,2,FALSE))</f>
        <v/>
      </c>
      <c r="G443" s="262" t="str">
        <f>IF($E443="","",VLOOKUP($E443,資料表!$G:$I,3,FALSE))</f>
        <v/>
      </c>
      <c r="H443" s="71"/>
      <c r="I443" s="72"/>
      <c r="J443" s="70"/>
      <c r="K443" s="278">
        <f t="shared" si="12"/>
        <v>0</v>
      </c>
      <c r="L443" s="278">
        <f t="shared" si="13"/>
        <v>0</v>
      </c>
      <c r="M443" s="75"/>
      <c r="N443" s="76"/>
      <c r="O443" s="76"/>
      <c r="P443" s="77"/>
      <c r="Q443" s="18" t="str">
        <f>IF(B443="","",VLOOKUP(B443,資料表!$A$3:$D$198,4,0))</f>
        <v/>
      </c>
    </row>
    <row r="444" spans="1:17" ht="20.100000000000001" customHeight="1">
      <c r="A444" s="290" t="str">
        <f>IF(B444="","",VLOOKUP(B444,資料表!$A$3:$E$298,5,0))</f>
        <v/>
      </c>
      <c r="B444" s="67"/>
      <c r="C444" s="259" t="str">
        <f>IF($B444="","",VLOOKUP($B444,資料表!$A:$C,2,FALSE))</f>
        <v/>
      </c>
      <c r="D444" s="259" t="str">
        <f>IF($B444="","",VLOOKUP($B444,資料表!$A:$C,3,FALSE))</f>
        <v/>
      </c>
      <c r="E444" s="263"/>
      <c r="F444" s="261" t="str">
        <f>IF($E444="","",VLOOKUP($E444,資料表!$G:$I,2,FALSE))</f>
        <v/>
      </c>
      <c r="G444" s="262" t="str">
        <f>IF($E444="","",VLOOKUP($E444,資料表!$G:$I,3,FALSE))</f>
        <v/>
      </c>
      <c r="H444" s="71"/>
      <c r="I444" s="72"/>
      <c r="J444" s="70"/>
      <c r="K444" s="278">
        <f t="shared" si="12"/>
        <v>0</v>
      </c>
      <c r="L444" s="278">
        <f t="shared" si="13"/>
        <v>0</v>
      </c>
      <c r="M444" s="75"/>
      <c r="N444" s="76"/>
      <c r="O444" s="76"/>
      <c r="P444" s="77"/>
      <c r="Q444" s="18" t="str">
        <f>IF(B444="","",VLOOKUP(B444,資料表!$A$3:$D$198,4,0))</f>
        <v/>
      </c>
    </row>
    <row r="445" spans="1:17" ht="20.100000000000001" customHeight="1">
      <c r="A445" s="290" t="str">
        <f>IF(B445="","",VLOOKUP(B445,資料表!$A$3:$E$298,5,0))</f>
        <v/>
      </c>
      <c r="B445" s="67"/>
      <c r="C445" s="259" t="str">
        <f>IF($B445="","",VLOOKUP($B445,資料表!$A:$C,2,FALSE))</f>
        <v/>
      </c>
      <c r="D445" s="259" t="str">
        <f>IF($B445="","",VLOOKUP($B445,資料表!$A:$C,3,FALSE))</f>
        <v/>
      </c>
      <c r="E445" s="263"/>
      <c r="F445" s="261" t="str">
        <f>IF($E445="","",VLOOKUP($E445,資料表!$G:$I,2,FALSE))</f>
        <v/>
      </c>
      <c r="G445" s="262" t="str">
        <f>IF($E445="","",VLOOKUP($E445,資料表!$G:$I,3,FALSE))</f>
        <v/>
      </c>
      <c r="H445" s="71"/>
      <c r="I445" s="72"/>
      <c r="J445" s="70"/>
      <c r="K445" s="278">
        <f t="shared" si="12"/>
        <v>0</v>
      </c>
      <c r="L445" s="278">
        <f t="shared" si="13"/>
        <v>0</v>
      </c>
      <c r="M445" s="75"/>
      <c r="N445" s="76"/>
      <c r="O445" s="76"/>
      <c r="P445" s="77"/>
      <c r="Q445" s="18" t="str">
        <f>IF(B445="","",VLOOKUP(B445,資料表!$A$3:$D$198,4,0))</f>
        <v/>
      </c>
    </row>
    <row r="446" spans="1:17" ht="20.100000000000001" customHeight="1">
      <c r="A446" s="290" t="str">
        <f>IF(B446="","",VLOOKUP(B446,資料表!$A$3:$E$298,5,0))</f>
        <v/>
      </c>
      <c r="B446" s="67"/>
      <c r="C446" s="259" t="str">
        <f>IF($B446="","",VLOOKUP($B446,資料表!$A:$C,2,FALSE))</f>
        <v/>
      </c>
      <c r="D446" s="259" t="str">
        <f>IF($B446="","",VLOOKUP($B446,資料表!$A:$C,3,FALSE))</f>
        <v/>
      </c>
      <c r="E446" s="263"/>
      <c r="F446" s="261" t="str">
        <f>IF($E446="","",VLOOKUP($E446,資料表!$G:$I,2,FALSE))</f>
        <v/>
      </c>
      <c r="G446" s="262" t="str">
        <f>IF($E446="","",VLOOKUP($E446,資料表!$G:$I,3,FALSE))</f>
        <v/>
      </c>
      <c r="H446" s="71"/>
      <c r="I446" s="72"/>
      <c r="J446" s="70"/>
      <c r="K446" s="278">
        <f t="shared" si="12"/>
        <v>0</v>
      </c>
      <c r="L446" s="278">
        <f t="shared" si="13"/>
        <v>0</v>
      </c>
      <c r="M446" s="75"/>
      <c r="N446" s="76"/>
      <c r="O446" s="76"/>
      <c r="P446" s="77"/>
      <c r="Q446" s="18" t="str">
        <f>IF(B446="","",VLOOKUP(B446,資料表!$A$3:$D$198,4,0))</f>
        <v/>
      </c>
    </row>
    <row r="447" spans="1:17" ht="20.100000000000001" customHeight="1">
      <c r="A447" s="290" t="str">
        <f>IF(B447="","",VLOOKUP(B447,資料表!$A$3:$E$298,5,0))</f>
        <v/>
      </c>
      <c r="B447" s="67"/>
      <c r="C447" s="259" t="str">
        <f>IF($B447="","",VLOOKUP($B447,資料表!$A:$C,2,FALSE))</f>
        <v/>
      </c>
      <c r="D447" s="259" t="str">
        <f>IF($B447="","",VLOOKUP($B447,資料表!$A:$C,3,FALSE))</f>
        <v/>
      </c>
      <c r="E447" s="263"/>
      <c r="F447" s="261" t="str">
        <f>IF($E447="","",VLOOKUP($E447,資料表!$G:$I,2,FALSE))</f>
        <v/>
      </c>
      <c r="G447" s="262" t="str">
        <f>IF($E447="","",VLOOKUP($E447,資料表!$G:$I,3,FALSE))</f>
        <v/>
      </c>
      <c r="H447" s="71"/>
      <c r="I447" s="72"/>
      <c r="J447" s="70"/>
      <c r="K447" s="278">
        <f t="shared" si="12"/>
        <v>0</v>
      </c>
      <c r="L447" s="278">
        <f t="shared" si="13"/>
        <v>0</v>
      </c>
      <c r="M447" s="75"/>
      <c r="N447" s="76"/>
      <c r="O447" s="76"/>
      <c r="P447" s="77"/>
      <c r="Q447" s="18" t="str">
        <f>IF(B447="","",VLOOKUP(B447,資料表!$A$3:$D$198,4,0))</f>
        <v/>
      </c>
    </row>
    <row r="448" spans="1:17" ht="20.100000000000001" customHeight="1">
      <c r="A448" s="290" t="str">
        <f>IF(B448="","",VLOOKUP(B448,資料表!$A$3:$E$298,5,0))</f>
        <v/>
      </c>
      <c r="B448" s="67"/>
      <c r="C448" s="259" t="str">
        <f>IF($B448="","",VLOOKUP($B448,資料表!$A:$C,2,FALSE))</f>
        <v/>
      </c>
      <c r="D448" s="259" t="str">
        <f>IF($B448="","",VLOOKUP($B448,資料表!$A:$C,3,FALSE))</f>
        <v/>
      </c>
      <c r="E448" s="263"/>
      <c r="F448" s="261" t="str">
        <f>IF($E448="","",VLOOKUP($E448,資料表!$G:$I,2,FALSE))</f>
        <v/>
      </c>
      <c r="G448" s="262" t="str">
        <f>IF($E448="","",VLOOKUP($E448,資料表!$G:$I,3,FALSE))</f>
        <v/>
      </c>
      <c r="H448" s="71"/>
      <c r="I448" s="72"/>
      <c r="J448" s="70"/>
      <c r="K448" s="278">
        <f t="shared" si="12"/>
        <v>0</v>
      </c>
      <c r="L448" s="278">
        <f t="shared" si="13"/>
        <v>0</v>
      </c>
      <c r="M448" s="75"/>
      <c r="N448" s="76"/>
      <c r="O448" s="76"/>
      <c r="P448" s="77"/>
      <c r="Q448" s="18" t="str">
        <f>IF(B448="","",VLOOKUP(B448,資料表!$A$3:$D$198,4,0))</f>
        <v/>
      </c>
    </row>
    <row r="449" spans="1:17" ht="20.100000000000001" customHeight="1">
      <c r="A449" s="290" t="str">
        <f>IF(B449="","",VLOOKUP(B449,資料表!$A$3:$E$298,5,0))</f>
        <v/>
      </c>
      <c r="B449" s="67"/>
      <c r="C449" s="259" t="str">
        <f>IF($B449="","",VLOOKUP($B449,資料表!$A:$C,2,FALSE))</f>
        <v/>
      </c>
      <c r="D449" s="259" t="str">
        <f>IF($B449="","",VLOOKUP($B449,資料表!$A:$C,3,FALSE))</f>
        <v/>
      </c>
      <c r="E449" s="263"/>
      <c r="F449" s="261" t="str">
        <f>IF($E449="","",VLOOKUP($E449,資料表!$G:$I,2,FALSE))</f>
        <v/>
      </c>
      <c r="G449" s="262" t="str">
        <f>IF($E449="","",VLOOKUP($E449,資料表!$G:$I,3,FALSE))</f>
        <v/>
      </c>
      <c r="H449" s="71"/>
      <c r="I449" s="72"/>
      <c r="J449" s="70"/>
      <c r="K449" s="278">
        <f t="shared" si="12"/>
        <v>0</v>
      </c>
      <c r="L449" s="278">
        <f t="shared" si="13"/>
        <v>0</v>
      </c>
      <c r="M449" s="75"/>
      <c r="N449" s="76"/>
      <c r="O449" s="76"/>
      <c r="P449" s="77"/>
      <c r="Q449" s="18" t="str">
        <f>IF(B449="","",VLOOKUP(B449,資料表!$A$3:$D$198,4,0))</f>
        <v/>
      </c>
    </row>
    <row r="450" spans="1:17" ht="20.100000000000001" customHeight="1">
      <c r="A450" s="290" t="str">
        <f>IF(B450="","",VLOOKUP(B450,資料表!$A$3:$E$298,5,0))</f>
        <v/>
      </c>
      <c r="B450" s="67"/>
      <c r="C450" s="259" t="str">
        <f>IF($B450="","",VLOOKUP($B450,資料表!$A:$C,2,FALSE))</f>
        <v/>
      </c>
      <c r="D450" s="259" t="str">
        <f>IF($B450="","",VLOOKUP($B450,資料表!$A:$C,3,FALSE))</f>
        <v/>
      </c>
      <c r="E450" s="263"/>
      <c r="F450" s="261" t="str">
        <f>IF($E450="","",VLOOKUP($E450,資料表!$G:$I,2,FALSE))</f>
        <v/>
      </c>
      <c r="G450" s="262" t="str">
        <f>IF($E450="","",VLOOKUP($E450,資料表!$G:$I,3,FALSE))</f>
        <v/>
      </c>
      <c r="H450" s="71"/>
      <c r="I450" s="72"/>
      <c r="J450" s="70"/>
      <c r="K450" s="278">
        <f t="shared" si="12"/>
        <v>0</v>
      </c>
      <c r="L450" s="278">
        <f t="shared" si="13"/>
        <v>0</v>
      </c>
      <c r="M450" s="75"/>
      <c r="N450" s="76"/>
      <c r="O450" s="76"/>
      <c r="P450" s="77"/>
      <c r="Q450" s="18" t="str">
        <f>IF(B450="","",VLOOKUP(B450,資料表!$A$3:$D$198,4,0))</f>
        <v/>
      </c>
    </row>
    <row r="451" spans="1:17" ht="20.100000000000001" customHeight="1">
      <c r="A451" s="290" t="str">
        <f>IF(B451="","",VLOOKUP(B451,資料表!$A$3:$E$298,5,0))</f>
        <v/>
      </c>
      <c r="B451" s="67"/>
      <c r="C451" s="259" t="str">
        <f>IF($B451="","",VLOOKUP($B451,資料表!$A:$C,2,FALSE))</f>
        <v/>
      </c>
      <c r="D451" s="259" t="str">
        <f>IF($B451="","",VLOOKUP($B451,資料表!$A:$C,3,FALSE))</f>
        <v/>
      </c>
      <c r="E451" s="263"/>
      <c r="F451" s="261" t="str">
        <f>IF($E451="","",VLOOKUP($E451,資料表!$G:$I,2,FALSE))</f>
        <v/>
      </c>
      <c r="G451" s="262" t="str">
        <f>IF($E451="","",VLOOKUP($E451,資料表!$G:$I,3,FALSE))</f>
        <v/>
      </c>
      <c r="H451" s="71"/>
      <c r="I451" s="72"/>
      <c r="J451" s="70"/>
      <c r="K451" s="278">
        <f t="shared" si="12"/>
        <v>0</v>
      </c>
      <c r="L451" s="278">
        <f t="shared" si="13"/>
        <v>0</v>
      </c>
      <c r="M451" s="75"/>
      <c r="N451" s="76"/>
      <c r="O451" s="76"/>
      <c r="P451" s="77"/>
      <c r="Q451" s="18" t="str">
        <f>IF(B451="","",VLOOKUP(B451,資料表!$A$3:$D$198,4,0))</f>
        <v/>
      </c>
    </row>
    <row r="452" spans="1:17" ht="20.100000000000001" customHeight="1">
      <c r="A452" s="290" t="str">
        <f>IF(B452="","",VLOOKUP(B452,資料表!$A$3:$E$298,5,0))</f>
        <v/>
      </c>
      <c r="B452" s="67"/>
      <c r="C452" s="259" t="str">
        <f>IF($B452="","",VLOOKUP($B452,資料表!$A:$C,2,FALSE))</f>
        <v/>
      </c>
      <c r="D452" s="259" t="str">
        <f>IF($B452="","",VLOOKUP($B452,資料表!$A:$C,3,FALSE))</f>
        <v/>
      </c>
      <c r="E452" s="263"/>
      <c r="F452" s="261" t="str">
        <f>IF($E452="","",VLOOKUP($E452,資料表!$G:$I,2,FALSE))</f>
        <v/>
      </c>
      <c r="G452" s="262" t="str">
        <f>IF($E452="","",VLOOKUP($E452,資料表!$G:$I,3,FALSE))</f>
        <v/>
      </c>
      <c r="H452" s="71"/>
      <c r="I452" s="72"/>
      <c r="J452" s="70"/>
      <c r="K452" s="278">
        <f t="shared" si="12"/>
        <v>0</v>
      </c>
      <c r="L452" s="278">
        <f t="shared" si="13"/>
        <v>0</v>
      </c>
      <c r="M452" s="75"/>
      <c r="N452" s="76"/>
      <c r="O452" s="76"/>
      <c r="P452" s="77"/>
      <c r="Q452" s="18" t="str">
        <f>IF(B452="","",VLOOKUP(B452,資料表!$A$3:$D$198,4,0))</f>
        <v/>
      </c>
    </row>
    <row r="453" spans="1:17" ht="20.100000000000001" customHeight="1">
      <c r="A453" s="290" t="str">
        <f>IF(B453="","",VLOOKUP(B453,資料表!$A$3:$E$298,5,0))</f>
        <v/>
      </c>
      <c r="B453" s="67"/>
      <c r="C453" s="259" t="str">
        <f>IF($B453="","",VLOOKUP($B453,資料表!$A:$C,2,FALSE))</f>
        <v/>
      </c>
      <c r="D453" s="259" t="str">
        <f>IF($B453="","",VLOOKUP($B453,資料表!$A:$C,3,FALSE))</f>
        <v/>
      </c>
      <c r="E453" s="263"/>
      <c r="F453" s="261" t="str">
        <f>IF($E453="","",VLOOKUP($E453,資料表!$G:$I,2,FALSE))</f>
        <v/>
      </c>
      <c r="G453" s="262" t="str">
        <f>IF($E453="","",VLOOKUP($E453,資料表!$G:$I,3,FALSE))</f>
        <v/>
      </c>
      <c r="H453" s="71"/>
      <c r="I453" s="72"/>
      <c r="J453" s="70"/>
      <c r="K453" s="278">
        <f t="shared" si="12"/>
        <v>0</v>
      </c>
      <c r="L453" s="278">
        <f t="shared" si="13"/>
        <v>0</v>
      </c>
      <c r="M453" s="75"/>
      <c r="N453" s="76"/>
      <c r="O453" s="76"/>
      <c r="P453" s="77"/>
      <c r="Q453" s="18" t="str">
        <f>IF(B453="","",VLOOKUP(B453,資料表!$A$3:$D$198,4,0))</f>
        <v/>
      </c>
    </row>
    <row r="454" spans="1:17" ht="20.100000000000001" customHeight="1">
      <c r="A454" s="290" t="str">
        <f>IF(B454="","",VLOOKUP(B454,資料表!$A$3:$E$298,5,0))</f>
        <v/>
      </c>
      <c r="B454" s="67"/>
      <c r="C454" s="259" t="str">
        <f>IF($B454="","",VLOOKUP($B454,資料表!$A:$C,2,FALSE))</f>
        <v/>
      </c>
      <c r="D454" s="259" t="str">
        <f>IF($B454="","",VLOOKUP($B454,資料表!$A:$C,3,FALSE))</f>
        <v/>
      </c>
      <c r="E454" s="263"/>
      <c r="F454" s="261" t="str">
        <f>IF($E454="","",VLOOKUP($E454,資料表!$G:$I,2,FALSE))</f>
        <v/>
      </c>
      <c r="G454" s="262" t="str">
        <f>IF($E454="","",VLOOKUP($E454,資料表!$G:$I,3,FALSE))</f>
        <v/>
      </c>
      <c r="H454" s="71"/>
      <c r="I454" s="72"/>
      <c r="J454" s="70"/>
      <c r="K454" s="278">
        <f t="shared" si="12"/>
        <v>0</v>
      </c>
      <c r="L454" s="278">
        <f t="shared" si="13"/>
        <v>0</v>
      </c>
      <c r="M454" s="75"/>
      <c r="N454" s="76"/>
      <c r="O454" s="76"/>
      <c r="P454" s="77"/>
      <c r="Q454" s="18" t="str">
        <f>IF(B454="","",VLOOKUP(B454,資料表!$A$3:$D$198,4,0))</f>
        <v/>
      </c>
    </row>
    <row r="455" spans="1:17" ht="20.100000000000001" customHeight="1">
      <c r="A455" s="290" t="str">
        <f>IF(B455="","",VLOOKUP(B455,資料表!$A$3:$E$298,5,0))</f>
        <v/>
      </c>
      <c r="B455" s="67"/>
      <c r="C455" s="259" t="str">
        <f>IF($B455="","",VLOOKUP($B455,資料表!$A:$C,2,FALSE))</f>
        <v/>
      </c>
      <c r="D455" s="259" t="str">
        <f>IF($B455="","",VLOOKUP($B455,資料表!$A:$C,3,FALSE))</f>
        <v/>
      </c>
      <c r="E455" s="263"/>
      <c r="F455" s="261" t="str">
        <f>IF($E455="","",VLOOKUP($E455,資料表!$G:$I,2,FALSE))</f>
        <v/>
      </c>
      <c r="G455" s="262" t="str">
        <f>IF($E455="","",VLOOKUP($E455,資料表!$G:$I,3,FALSE))</f>
        <v/>
      </c>
      <c r="H455" s="71"/>
      <c r="I455" s="72"/>
      <c r="J455" s="70"/>
      <c r="K455" s="278">
        <f t="shared" si="12"/>
        <v>0</v>
      </c>
      <c r="L455" s="278">
        <f t="shared" si="13"/>
        <v>0</v>
      </c>
      <c r="M455" s="75"/>
      <c r="N455" s="76"/>
      <c r="O455" s="76"/>
      <c r="P455" s="77"/>
      <c r="Q455" s="18" t="str">
        <f>IF(B455="","",VLOOKUP(B455,資料表!$A$3:$D$198,4,0))</f>
        <v/>
      </c>
    </row>
    <row r="456" spans="1:17" ht="20.100000000000001" customHeight="1">
      <c r="A456" s="290" t="str">
        <f>IF(B456="","",VLOOKUP(B456,資料表!$A$3:$E$298,5,0))</f>
        <v/>
      </c>
      <c r="B456" s="67"/>
      <c r="C456" s="259" t="str">
        <f>IF($B456="","",VLOOKUP($B456,資料表!$A:$C,2,FALSE))</f>
        <v/>
      </c>
      <c r="D456" s="259" t="str">
        <f>IF($B456="","",VLOOKUP($B456,資料表!$A:$C,3,FALSE))</f>
        <v/>
      </c>
      <c r="E456" s="263"/>
      <c r="F456" s="261" t="str">
        <f>IF($E456="","",VLOOKUP($E456,資料表!$G:$I,2,FALSE))</f>
        <v/>
      </c>
      <c r="G456" s="262" t="str">
        <f>IF($E456="","",VLOOKUP($E456,資料表!$G:$I,3,FALSE))</f>
        <v/>
      </c>
      <c r="H456" s="71"/>
      <c r="I456" s="72"/>
      <c r="J456" s="70"/>
      <c r="K456" s="278">
        <f t="shared" si="12"/>
        <v>0</v>
      </c>
      <c r="L456" s="278">
        <f t="shared" si="13"/>
        <v>0</v>
      </c>
      <c r="M456" s="75"/>
      <c r="N456" s="76"/>
      <c r="O456" s="76"/>
      <c r="P456" s="77"/>
      <c r="Q456" s="18" t="str">
        <f>IF(B456="","",VLOOKUP(B456,資料表!$A$3:$D$198,4,0))</f>
        <v/>
      </c>
    </row>
    <row r="457" spans="1:17" ht="20.100000000000001" customHeight="1">
      <c r="A457" s="290" t="str">
        <f>IF(B457="","",VLOOKUP(B457,資料表!$A$3:$E$298,5,0))</f>
        <v/>
      </c>
      <c r="B457" s="67"/>
      <c r="C457" s="259" t="str">
        <f>IF($B457="","",VLOOKUP($B457,資料表!$A:$C,2,FALSE))</f>
        <v/>
      </c>
      <c r="D457" s="259" t="str">
        <f>IF($B457="","",VLOOKUP($B457,資料表!$A:$C,3,FALSE))</f>
        <v/>
      </c>
      <c r="E457" s="263"/>
      <c r="F457" s="261" t="str">
        <f>IF($E457="","",VLOOKUP($E457,資料表!$G:$I,2,FALSE))</f>
        <v/>
      </c>
      <c r="G457" s="262" t="str">
        <f>IF($E457="","",VLOOKUP($E457,資料表!$G:$I,3,FALSE))</f>
        <v/>
      </c>
      <c r="H457" s="71"/>
      <c r="I457" s="72"/>
      <c r="J457" s="70"/>
      <c r="K457" s="278">
        <f t="shared" si="12"/>
        <v>0</v>
      </c>
      <c r="L457" s="278">
        <f t="shared" si="13"/>
        <v>0</v>
      </c>
      <c r="M457" s="75"/>
      <c r="N457" s="76"/>
      <c r="O457" s="76"/>
      <c r="P457" s="77"/>
      <c r="Q457" s="18" t="str">
        <f>IF(B457="","",VLOOKUP(B457,資料表!$A$3:$D$198,4,0))</f>
        <v/>
      </c>
    </row>
    <row r="458" spans="1:17" ht="20.100000000000001" customHeight="1">
      <c r="A458" s="290" t="str">
        <f>IF(B458="","",VLOOKUP(B458,資料表!$A$3:$E$298,5,0))</f>
        <v/>
      </c>
      <c r="B458" s="67"/>
      <c r="C458" s="259" t="str">
        <f>IF($B458="","",VLOOKUP($B458,資料表!$A:$C,2,FALSE))</f>
        <v/>
      </c>
      <c r="D458" s="259" t="str">
        <f>IF($B458="","",VLOOKUP($B458,資料表!$A:$C,3,FALSE))</f>
        <v/>
      </c>
      <c r="E458" s="263"/>
      <c r="F458" s="261" t="str">
        <f>IF($E458="","",VLOOKUP($E458,資料表!$G:$I,2,FALSE))</f>
        <v/>
      </c>
      <c r="G458" s="262" t="str">
        <f>IF($E458="","",VLOOKUP($E458,資料表!$G:$I,3,FALSE))</f>
        <v/>
      </c>
      <c r="H458" s="71"/>
      <c r="I458" s="72"/>
      <c r="J458" s="70"/>
      <c r="K458" s="278">
        <f t="shared" si="12"/>
        <v>0</v>
      </c>
      <c r="L458" s="278">
        <f t="shared" si="13"/>
        <v>0</v>
      </c>
      <c r="M458" s="75"/>
      <c r="N458" s="76"/>
      <c r="O458" s="76"/>
      <c r="P458" s="77"/>
      <c r="Q458" s="18" t="str">
        <f>IF(B458="","",VLOOKUP(B458,資料表!$A$3:$D$198,4,0))</f>
        <v/>
      </c>
    </row>
    <row r="459" spans="1:17" ht="20.100000000000001" customHeight="1">
      <c r="A459" s="290" t="str">
        <f>IF(B459="","",VLOOKUP(B459,資料表!$A$3:$E$298,5,0))</f>
        <v/>
      </c>
      <c r="B459" s="67"/>
      <c r="C459" s="259" t="str">
        <f>IF($B459="","",VLOOKUP($B459,資料表!$A:$C,2,FALSE))</f>
        <v/>
      </c>
      <c r="D459" s="259" t="str">
        <f>IF($B459="","",VLOOKUP($B459,資料表!$A:$C,3,FALSE))</f>
        <v/>
      </c>
      <c r="E459" s="263"/>
      <c r="F459" s="261" t="str">
        <f>IF($E459="","",VLOOKUP($E459,資料表!$G:$I,2,FALSE))</f>
        <v/>
      </c>
      <c r="G459" s="262" t="str">
        <f>IF($E459="","",VLOOKUP($E459,資料表!$G:$I,3,FALSE))</f>
        <v/>
      </c>
      <c r="H459" s="71"/>
      <c r="I459" s="72"/>
      <c r="J459" s="70"/>
      <c r="K459" s="278">
        <f t="shared" ref="K459:K522" si="14">IF(OR($M459=1,$M459=""),ROUND($J459*0.05,0),0)</f>
        <v>0</v>
      </c>
      <c r="L459" s="278">
        <f t="shared" ref="L459:L522" si="15">SUM(J459:K459)</f>
        <v>0</v>
      </c>
      <c r="M459" s="75"/>
      <c r="N459" s="76"/>
      <c r="O459" s="76"/>
      <c r="P459" s="77"/>
      <c r="Q459" s="18" t="str">
        <f>IF(B459="","",VLOOKUP(B459,資料表!$A$3:$D$198,4,0))</f>
        <v/>
      </c>
    </row>
    <row r="460" spans="1:17" ht="20.100000000000001" customHeight="1">
      <c r="A460" s="290" t="str">
        <f>IF(B460="","",VLOOKUP(B460,資料表!$A$3:$E$298,5,0))</f>
        <v/>
      </c>
      <c r="B460" s="67"/>
      <c r="C460" s="259" t="str">
        <f>IF($B460="","",VLOOKUP($B460,資料表!$A:$C,2,FALSE))</f>
        <v/>
      </c>
      <c r="D460" s="259" t="str">
        <f>IF($B460="","",VLOOKUP($B460,資料表!$A:$C,3,FALSE))</f>
        <v/>
      </c>
      <c r="E460" s="263"/>
      <c r="F460" s="261" t="str">
        <f>IF($E460="","",VLOOKUP($E460,資料表!$G:$I,2,FALSE))</f>
        <v/>
      </c>
      <c r="G460" s="262" t="str">
        <f>IF($E460="","",VLOOKUP($E460,資料表!$G:$I,3,FALSE))</f>
        <v/>
      </c>
      <c r="H460" s="71"/>
      <c r="I460" s="72"/>
      <c r="J460" s="70"/>
      <c r="K460" s="278">
        <f t="shared" si="14"/>
        <v>0</v>
      </c>
      <c r="L460" s="278">
        <f t="shared" si="15"/>
        <v>0</v>
      </c>
      <c r="M460" s="75"/>
      <c r="N460" s="76"/>
      <c r="O460" s="76"/>
      <c r="P460" s="77"/>
      <c r="Q460" s="18" t="str">
        <f>IF(B460="","",VLOOKUP(B460,資料表!$A$3:$D$198,4,0))</f>
        <v/>
      </c>
    </row>
    <row r="461" spans="1:17" ht="20.100000000000001" customHeight="1">
      <c r="A461" s="290" t="str">
        <f>IF(B461="","",VLOOKUP(B461,資料表!$A$3:$E$298,5,0))</f>
        <v/>
      </c>
      <c r="B461" s="67"/>
      <c r="C461" s="259" t="str">
        <f>IF($B461="","",VLOOKUP($B461,資料表!$A:$C,2,FALSE))</f>
        <v/>
      </c>
      <c r="D461" s="259" t="str">
        <f>IF($B461="","",VLOOKUP($B461,資料表!$A:$C,3,FALSE))</f>
        <v/>
      </c>
      <c r="E461" s="263"/>
      <c r="F461" s="261" t="str">
        <f>IF($E461="","",VLOOKUP($E461,資料表!$G:$I,2,FALSE))</f>
        <v/>
      </c>
      <c r="G461" s="262" t="str">
        <f>IF($E461="","",VLOOKUP($E461,資料表!$G:$I,3,FALSE))</f>
        <v/>
      </c>
      <c r="H461" s="71"/>
      <c r="I461" s="72"/>
      <c r="J461" s="70"/>
      <c r="K461" s="278">
        <f t="shared" si="14"/>
        <v>0</v>
      </c>
      <c r="L461" s="278">
        <f t="shared" si="15"/>
        <v>0</v>
      </c>
      <c r="M461" s="75"/>
      <c r="N461" s="76"/>
      <c r="O461" s="76"/>
      <c r="P461" s="77"/>
      <c r="Q461" s="18" t="str">
        <f>IF(B461="","",VLOOKUP(B461,資料表!$A$3:$D$198,4,0))</f>
        <v/>
      </c>
    </row>
    <row r="462" spans="1:17" ht="20.100000000000001" customHeight="1">
      <c r="A462" s="290" t="str">
        <f>IF(B462="","",VLOOKUP(B462,資料表!$A$3:$E$298,5,0))</f>
        <v/>
      </c>
      <c r="B462" s="67"/>
      <c r="C462" s="259" t="str">
        <f>IF($B462="","",VLOOKUP($B462,資料表!$A:$C,2,FALSE))</f>
        <v/>
      </c>
      <c r="D462" s="259" t="str">
        <f>IF($B462="","",VLOOKUP($B462,資料表!$A:$C,3,FALSE))</f>
        <v/>
      </c>
      <c r="E462" s="263"/>
      <c r="F462" s="261" t="str">
        <f>IF($E462="","",VLOOKUP($E462,資料表!$G:$I,2,FALSE))</f>
        <v/>
      </c>
      <c r="G462" s="262" t="str">
        <f>IF($E462="","",VLOOKUP($E462,資料表!$G:$I,3,FALSE))</f>
        <v/>
      </c>
      <c r="H462" s="71"/>
      <c r="I462" s="72"/>
      <c r="J462" s="70"/>
      <c r="K462" s="278">
        <f t="shared" si="14"/>
        <v>0</v>
      </c>
      <c r="L462" s="278">
        <f t="shared" si="15"/>
        <v>0</v>
      </c>
      <c r="M462" s="75"/>
      <c r="N462" s="76"/>
      <c r="O462" s="76"/>
      <c r="P462" s="77"/>
      <c r="Q462" s="18" t="str">
        <f>IF(B462="","",VLOOKUP(B462,資料表!$A$3:$D$198,4,0))</f>
        <v/>
      </c>
    </row>
    <row r="463" spans="1:17" ht="20.100000000000001" customHeight="1">
      <c r="A463" s="290" t="str">
        <f>IF(B463="","",VLOOKUP(B463,資料表!$A$3:$E$298,5,0))</f>
        <v/>
      </c>
      <c r="B463" s="67"/>
      <c r="C463" s="259" t="str">
        <f>IF($B463="","",VLOOKUP($B463,資料表!$A:$C,2,FALSE))</f>
        <v/>
      </c>
      <c r="D463" s="259" t="str">
        <f>IF($B463="","",VLOOKUP($B463,資料表!$A:$C,3,FALSE))</f>
        <v/>
      </c>
      <c r="E463" s="263"/>
      <c r="F463" s="261" t="str">
        <f>IF($E463="","",VLOOKUP($E463,資料表!$G:$I,2,FALSE))</f>
        <v/>
      </c>
      <c r="G463" s="262" t="str">
        <f>IF($E463="","",VLOOKUP($E463,資料表!$G:$I,3,FALSE))</f>
        <v/>
      </c>
      <c r="H463" s="71"/>
      <c r="I463" s="72"/>
      <c r="J463" s="70"/>
      <c r="K463" s="278">
        <f t="shared" si="14"/>
        <v>0</v>
      </c>
      <c r="L463" s="278">
        <f t="shared" si="15"/>
        <v>0</v>
      </c>
      <c r="M463" s="75"/>
      <c r="N463" s="76"/>
      <c r="O463" s="76"/>
      <c r="P463" s="77"/>
      <c r="Q463" s="18" t="str">
        <f>IF(B463="","",VLOOKUP(B463,資料表!$A$3:$D$198,4,0))</f>
        <v/>
      </c>
    </row>
    <row r="464" spans="1:17" ht="20.100000000000001" customHeight="1">
      <c r="A464" s="290" t="str">
        <f>IF(B464="","",VLOOKUP(B464,資料表!$A$3:$E$298,5,0))</f>
        <v/>
      </c>
      <c r="B464" s="67"/>
      <c r="C464" s="259" t="str">
        <f>IF($B464="","",VLOOKUP($B464,資料表!$A:$C,2,FALSE))</f>
        <v/>
      </c>
      <c r="D464" s="259" t="str">
        <f>IF($B464="","",VLOOKUP($B464,資料表!$A:$C,3,FALSE))</f>
        <v/>
      </c>
      <c r="E464" s="263"/>
      <c r="F464" s="261" t="str">
        <f>IF($E464="","",VLOOKUP($E464,資料表!$G:$I,2,FALSE))</f>
        <v/>
      </c>
      <c r="G464" s="262" t="str">
        <f>IF($E464="","",VLOOKUP($E464,資料表!$G:$I,3,FALSE))</f>
        <v/>
      </c>
      <c r="H464" s="71"/>
      <c r="I464" s="72"/>
      <c r="J464" s="70"/>
      <c r="K464" s="278">
        <f t="shared" si="14"/>
        <v>0</v>
      </c>
      <c r="L464" s="278">
        <f t="shared" si="15"/>
        <v>0</v>
      </c>
      <c r="M464" s="75"/>
      <c r="N464" s="76"/>
      <c r="O464" s="76"/>
      <c r="P464" s="77"/>
      <c r="Q464" s="18" t="str">
        <f>IF(B464="","",VLOOKUP(B464,資料表!$A$3:$D$198,4,0))</f>
        <v/>
      </c>
    </row>
    <row r="465" spans="1:17" ht="20.100000000000001" customHeight="1">
      <c r="A465" s="290" t="str">
        <f>IF(B465="","",VLOOKUP(B465,資料表!$A$3:$E$298,5,0))</f>
        <v/>
      </c>
      <c r="B465" s="67"/>
      <c r="C465" s="259" t="str">
        <f>IF($B465="","",VLOOKUP($B465,資料表!$A:$C,2,FALSE))</f>
        <v/>
      </c>
      <c r="D465" s="259" t="str">
        <f>IF($B465="","",VLOOKUP($B465,資料表!$A:$C,3,FALSE))</f>
        <v/>
      </c>
      <c r="E465" s="263"/>
      <c r="F465" s="261" t="str">
        <f>IF($E465="","",VLOOKUP($E465,資料表!$G:$I,2,FALSE))</f>
        <v/>
      </c>
      <c r="G465" s="262" t="str">
        <f>IF($E465="","",VLOOKUP($E465,資料表!$G:$I,3,FALSE))</f>
        <v/>
      </c>
      <c r="H465" s="71"/>
      <c r="I465" s="72"/>
      <c r="J465" s="70"/>
      <c r="K465" s="278">
        <f t="shared" si="14"/>
        <v>0</v>
      </c>
      <c r="L465" s="278">
        <f t="shared" si="15"/>
        <v>0</v>
      </c>
      <c r="M465" s="75"/>
      <c r="N465" s="76"/>
      <c r="O465" s="76"/>
      <c r="P465" s="77"/>
      <c r="Q465" s="18" t="str">
        <f>IF(B465="","",VLOOKUP(B465,資料表!$A$3:$D$198,4,0))</f>
        <v/>
      </c>
    </row>
    <row r="466" spans="1:17" ht="20.100000000000001" customHeight="1">
      <c r="A466" s="290" t="str">
        <f>IF(B466="","",VLOOKUP(B466,資料表!$A$3:$E$298,5,0))</f>
        <v/>
      </c>
      <c r="B466" s="67"/>
      <c r="C466" s="259" t="str">
        <f>IF($B466="","",VLOOKUP($B466,資料表!$A:$C,2,FALSE))</f>
        <v/>
      </c>
      <c r="D466" s="259" t="str">
        <f>IF($B466="","",VLOOKUP($B466,資料表!$A:$C,3,FALSE))</f>
        <v/>
      </c>
      <c r="E466" s="263"/>
      <c r="F466" s="261" t="str">
        <f>IF($E466="","",VLOOKUP($E466,資料表!$G:$I,2,FALSE))</f>
        <v/>
      </c>
      <c r="G466" s="262" t="str">
        <f>IF($E466="","",VLOOKUP($E466,資料表!$G:$I,3,FALSE))</f>
        <v/>
      </c>
      <c r="H466" s="71"/>
      <c r="I466" s="72"/>
      <c r="J466" s="70"/>
      <c r="K466" s="278">
        <f t="shared" si="14"/>
        <v>0</v>
      </c>
      <c r="L466" s="278">
        <f t="shared" si="15"/>
        <v>0</v>
      </c>
      <c r="M466" s="75"/>
      <c r="N466" s="76"/>
      <c r="O466" s="76"/>
      <c r="P466" s="77"/>
      <c r="Q466" s="18" t="str">
        <f>IF(B466="","",VLOOKUP(B466,資料表!$A$3:$D$198,4,0))</f>
        <v/>
      </c>
    </row>
    <row r="467" spans="1:17" ht="20.100000000000001" customHeight="1">
      <c r="A467" s="290" t="str">
        <f>IF(B467="","",VLOOKUP(B467,資料表!$A$3:$E$298,5,0))</f>
        <v/>
      </c>
      <c r="B467" s="67"/>
      <c r="C467" s="259" t="str">
        <f>IF($B467="","",VLOOKUP($B467,資料表!$A:$C,2,FALSE))</f>
        <v/>
      </c>
      <c r="D467" s="259" t="str">
        <f>IF($B467="","",VLOOKUP($B467,資料表!$A:$C,3,FALSE))</f>
        <v/>
      </c>
      <c r="E467" s="263"/>
      <c r="F467" s="261" t="str">
        <f>IF($E467="","",VLOOKUP($E467,資料表!$G:$I,2,FALSE))</f>
        <v/>
      </c>
      <c r="G467" s="262" t="str">
        <f>IF($E467="","",VLOOKUP($E467,資料表!$G:$I,3,FALSE))</f>
        <v/>
      </c>
      <c r="H467" s="71"/>
      <c r="I467" s="72"/>
      <c r="J467" s="70"/>
      <c r="K467" s="278">
        <f t="shared" si="14"/>
        <v>0</v>
      </c>
      <c r="L467" s="278">
        <f t="shared" si="15"/>
        <v>0</v>
      </c>
      <c r="M467" s="75"/>
      <c r="N467" s="76"/>
      <c r="O467" s="76"/>
      <c r="P467" s="77"/>
      <c r="Q467" s="18" t="str">
        <f>IF(B467="","",VLOOKUP(B467,資料表!$A$3:$D$198,4,0))</f>
        <v/>
      </c>
    </row>
    <row r="468" spans="1:17" ht="20.100000000000001" customHeight="1">
      <c r="A468" s="290" t="str">
        <f>IF(B468="","",VLOOKUP(B468,資料表!$A$3:$E$298,5,0))</f>
        <v/>
      </c>
      <c r="B468" s="67"/>
      <c r="C468" s="259" t="str">
        <f>IF($B468="","",VLOOKUP($B468,資料表!$A:$C,2,FALSE))</f>
        <v/>
      </c>
      <c r="D468" s="259" t="str">
        <f>IF($B468="","",VLOOKUP($B468,資料表!$A:$C,3,FALSE))</f>
        <v/>
      </c>
      <c r="E468" s="263"/>
      <c r="F468" s="261" t="str">
        <f>IF($E468="","",VLOOKUP($E468,資料表!$G:$I,2,FALSE))</f>
        <v/>
      </c>
      <c r="G468" s="262" t="str">
        <f>IF($E468="","",VLOOKUP($E468,資料表!$G:$I,3,FALSE))</f>
        <v/>
      </c>
      <c r="H468" s="71"/>
      <c r="I468" s="72"/>
      <c r="J468" s="70"/>
      <c r="K468" s="278">
        <f t="shared" si="14"/>
        <v>0</v>
      </c>
      <c r="L468" s="278">
        <f t="shared" si="15"/>
        <v>0</v>
      </c>
      <c r="M468" s="75"/>
      <c r="N468" s="76"/>
      <c r="O468" s="76"/>
      <c r="P468" s="77"/>
      <c r="Q468" s="18" t="str">
        <f>IF(B468="","",VLOOKUP(B468,資料表!$A$3:$D$198,4,0))</f>
        <v/>
      </c>
    </row>
    <row r="469" spans="1:17" ht="20.100000000000001" customHeight="1">
      <c r="A469" s="290" t="str">
        <f>IF(B469="","",VLOOKUP(B469,資料表!$A$3:$E$298,5,0))</f>
        <v/>
      </c>
      <c r="B469" s="67"/>
      <c r="C469" s="259" t="str">
        <f>IF($B469="","",VLOOKUP($B469,資料表!$A:$C,2,FALSE))</f>
        <v/>
      </c>
      <c r="D469" s="259" t="str">
        <f>IF($B469="","",VLOOKUP($B469,資料表!$A:$C,3,FALSE))</f>
        <v/>
      </c>
      <c r="E469" s="263"/>
      <c r="F469" s="261" t="str">
        <f>IF($E469="","",VLOOKUP($E469,資料表!$G:$I,2,FALSE))</f>
        <v/>
      </c>
      <c r="G469" s="262" t="str">
        <f>IF($E469="","",VLOOKUP($E469,資料表!$G:$I,3,FALSE))</f>
        <v/>
      </c>
      <c r="H469" s="71"/>
      <c r="I469" s="72"/>
      <c r="J469" s="70"/>
      <c r="K469" s="278">
        <f t="shared" si="14"/>
        <v>0</v>
      </c>
      <c r="L469" s="278">
        <f t="shared" si="15"/>
        <v>0</v>
      </c>
      <c r="M469" s="75"/>
      <c r="N469" s="76"/>
      <c r="O469" s="76"/>
      <c r="P469" s="77"/>
      <c r="Q469" s="18" t="str">
        <f>IF(B469="","",VLOOKUP(B469,資料表!$A$3:$D$198,4,0))</f>
        <v/>
      </c>
    </row>
    <row r="470" spans="1:17" ht="20.100000000000001" customHeight="1">
      <c r="A470" s="290" t="str">
        <f>IF(B470="","",VLOOKUP(B470,資料表!$A$3:$E$298,5,0))</f>
        <v/>
      </c>
      <c r="B470" s="67"/>
      <c r="C470" s="259" t="str">
        <f>IF($B470="","",VLOOKUP($B470,資料表!$A:$C,2,FALSE))</f>
        <v/>
      </c>
      <c r="D470" s="259" t="str">
        <f>IF($B470="","",VLOOKUP($B470,資料表!$A:$C,3,FALSE))</f>
        <v/>
      </c>
      <c r="E470" s="263"/>
      <c r="F470" s="261" t="str">
        <f>IF($E470="","",VLOOKUP($E470,資料表!$G:$I,2,FALSE))</f>
        <v/>
      </c>
      <c r="G470" s="262" t="str">
        <f>IF($E470="","",VLOOKUP($E470,資料表!$G:$I,3,FALSE))</f>
        <v/>
      </c>
      <c r="H470" s="71"/>
      <c r="I470" s="72"/>
      <c r="J470" s="70"/>
      <c r="K470" s="278">
        <f t="shared" si="14"/>
        <v>0</v>
      </c>
      <c r="L470" s="278">
        <f t="shared" si="15"/>
        <v>0</v>
      </c>
      <c r="M470" s="75"/>
      <c r="N470" s="76"/>
      <c r="O470" s="76"/>
      <c r="P470" s="77"/>
      <c r="Q470" s="18" t="str">
        <f>IF(B470="","",VLOOKUP(B470,資料表!$A$3:$D$198,4,0))</f>
        <v/>
      </c>
    </row>
    <row r="471" spans="1:17" ht="20.100000000000001" customHeight="1">
      <c r="A471" s="290" t="str">
        <f>IF(B471="","",VLOOKUP(B471,資料表!$A$3:$E$298,5,0))</f>
        <v/>
      </c>
      <c r="B471" s="67"/>
      <c r="C471" s="259" t="str">
        <f>IF($B471="","",VLOOKUP($B471,資料表!$A:$C,2,FALSE))</f>
        <v/>
      </c>
      <c r="D471" s="259" t="str">
        <f>IF($B471="","",VLOOKUP($B471,資料表!$A:$C,3,FALSE))</f>
        <v/>
      </c>
      <c r="E471" s="263"/>
      <c r="F471" s="261" t="str">
        <f>IF($E471="","",VLOOKUP($E471,資料表!$G:$I,2,FALSE))</f>
        <v/>
      </c>
      <c r="G471" s="262" t="str">
        <f>IF($E471="","",VLOOKUP($E471,資料表!$G:$I,3,FALSE))</f>
        <v/>
      </c>
      <c r="H471" s="71"/>
      <c r="I471" s="72"/>
      <c r="J471" s="70"/>
      <c r="K471" s="278">
        <f t="shared" si="14"/>
        <v>0</v>
      </c>
      <c r="L471" s="278">
        <f t="shared" si="15"/>
        <v>0</v>
      </c>
      <c r="M471" s="75"/>
      <c r="N471" s="76"/>
      <c r="O471" s="76"/>
      <c r="P471" s="77"/>
      <c r="Q471" s="18" t="str">
        <f>IF(B471="","",VLOOKUP(B471,資料表!$A$3:$D$198,4,0))</f>
        <v/>
      </c>
    </row>
    <row r="472" spans="1:17" ht="20.100000000000001" customHeight="1">
      <c r="A472" s="290" t="str">
        <f>IF(B472="","",VLOOKUP(B472,資料表!$A$3:$E$298,5,0))</f>
        <v/>
      </c>
      <c r="B472" s="67"/>
      <c r="C472" s="259" t="str">
        <f>IF($B472="","",VLOOKUP($B472,資料表!$A:$C,2,FALSE))</f>
        <v/>
      </c>
      <c r="D472" s="259" t="str">
        <f>IF($B472="","",VLOOKUP($B472,資料表!$A:$C,3,FALSE))</f>
        <v/>
      </c>
      <c r="E472" s="263"/>
      <c r="F472" s="261" t="str">
        <f>IF($E472="","",VLOOKUP($E472,資料表!$G:$I,2,FALSE))</f>
        <v/>
      </c>
      <c r="G472" s="262" t="str">
        <f>IF($E472="","",VLOOKUP($E472,資料表!$G:$I,3,FALSE))</f>
        <v/>
      </c>
      <c r="H472" s="71"/>
      <c r="I472" s="72"/>
      <c r="J472" s="70"/>
      <c r="K472" s="278">
        <f t="shared" si="14"/>
        <v>0</v>
      </c>
      <c r="L472" s="278">
        <f t="shared" si="15"/>
        <v>0</v>
      </c>
      <c r="M472" s="75"/>
      <c r="N472" s="76"/>
      <c r="O472" s="76"/>
      <c r="P472" s="77"/>
      <c r="Q472" s="18" t="str">
        <f>IF(B472="","",VLOOKUP(B472,資料表!$A$3:$D$198,4,0))</f>
        <v/>
      </c>
    </row>
    <row r="473" spans="1:17" ht="20.100000000000001" customHeight="1">
      <c r="A473" s="290" t="str">
        <f>IF(B473="","",VLOOKUP(B473,資料表!$A$3:$E$298,5,0))</f>
        <v/>
      </c>
      <c r="B473" s="67"/>
      <c r="C473" s="259" t="str">
        <f>IF($B473="","",VLOOKUP($B473,資料表!$A:$C,2,FALSE))</f>
        <v/>
      </c>
      <c r="D473" s="259" t="str">
        <f>IF($B473="","",VLOOKUP($B473,資料表!$A:$C,3,FALSE))</f>
        <v/>
      </c>
      <c r="E473" s="263"/>
      <c r="F473" s="261" t="str">
        <f>IF($E473="","",VLOOKUP($E473,資料表!$G:$I,2,FALSE))</f>
        <v/>
      </c>
      <c r="G473" s="262" t="str">
        <f>IF($E473="","",VLOOKUP($E473,資料表!$G:$I,3,FALSE))</f>
        <v/>
      </c>
      <c r="H473" s="71"/>
      <c r="I473" s="72"/>
      <c r="J473" s="70"/>
      <c r="K473" s="278">
        <f t="shared" si="14"/>
        <v>0</v>
      </c>
      <c r="L473" s="278">
        <f t="shared" si="15"/>
        <v>0</v>
      </c>
      <c r="M473" s="75"/>
      <c r="N473" s="76"/>
      <c r="O473" s="76"/>
      <c r="P473" s="77"/>
      <c r="Q473" s="18" t="str">
        <f>IF(B473="","",VLOOKUP(B473,資料表!$A$3:$D$198,4,0))</f>
        <v/>
      </c>
    </row>
    <row r="474" spans="1:17" ht="20.100000000000001" customHeight="1">
      <c r="A474" s="290" t="str">
        <f>IF(B474="","",VLOOKUP(B474,資料表!$A$3:$E$298,5,0))</f>
        <v/>
      </c>
      <c r="B474" s="67"/>
      <c r="C474" s="259" t="str">
        <f>IF($B474="","",VLOOKUP($B474,資料表!$A:$C,2,FALSE))</f>
        <v/>
      </c>
      <c r="D474" s="259" t="str">
        <f>IF($B474="","",VLOOKUP($B474,資料表!$A:$C,3,FALSE))</f>
        <v/>
      </c>
      <c r="E474" s="263"/>
      <c r="F474" s="261" t="str">
        <f>IF($E474="","",VLOOKUP($E474,資料表!$G:$I,2,FALSE))</f>
        <v/>
      </c>
      <c r="G474" s="262" t="str">
        <f>IF($E474="","",VLOOKUP($E474,資料表!$G:$I,3,FALSE))</f>
        <v/>
      </c>
      <c r="H474" s="71"/>
      <c r="I474" s="72"/>
      <c r="J474" s="70"/>
      <c r="K474" s="278">
        <f t="shared" si="14"/>
        <v>0</v>
      </c>
      <c r="L474" s="278">
        <f t="shared" si="15"/>
        <v>0</v>
      </c>
      <c r="M474" s="75"/>
      <c r="N474" s="76"/>
      <c r="O474" s="76"/>
      <c r="P474" s="77"/>
      <c r="Q474" s="18" t="str">
        <f>IF(B474="","",VLOOKUP(B474,資料表!$A$3:$D$198,4,0))</f>
        <v/>
      </c>
    </row>
    <row r="475" spans="1:17" ht="20.100000000000001" customHeight="1">
      <c r="A475" s="290" t="str">
        <f>IF(B475="","",VLOOKUP(B475,資料表!$A$3:$E$298,5,0))</f>
        <v/>
      </c>
      <c r="B475" s="67"/>
      <c r="C475" s="259" t="str">
        <f>IF($B475="","",VLOOKUP($B475,資料表!$A:$C,2,FALSE))</f>
        <v/>
      </c>
      <c r="D475" s="259" t="str">
        <f>IF($B475="","",VLOOKUP($B475,資料表!$A:$C,3,FALSE))</f>
        <v/>
      </c>
      <c r="E475" s="263"/>
      <c r="F475" s="261" t="str">
        <f>IF($E475="","",VLOOKUP($E475,資料表!$G:$I,2,FALSE))</f>
        <v/>
      </c>
      <c r="G475" s="262" t="str">
        <f>IF($E475="","",VLOOKUP($E475,資料表!$G:$I,3,FALSE))</f>
        <v/>
      </c>
      <c r="H475" s="71"/>
      <c r="I475" s="72"/>
      <c r="J475" s="70"/>
      <c r="K475" s="278">
        <f t="shared" si="14"/>
        <v>0</v>
      </c>
      <c r="L475" s="278">
        <f t="shared" si="15"/>
        <v>0</v>
      </c>
      <c r="M475" s="75"/>
      <c r="N475" s="76"/>
      <c r="O475" s="76"/>
      <c r="P475" s="77"/>
      <c r="Q475" s="18" t="str">
        <f>IF(B475="","",VLOOKUP(B475,資料表!$A$3:$D$198,4,0))</f>
        <v/>
      </c>
    </row>
    <row r="476" spans="1:17" ht="20.100000000000001" customHeight="1">
      <c r="A476" s="290" t="str">
        <f>IF(B476="","",VLOOKUP(B476,資料表!$A$3:$E$298,5,0))</f>
        <v/>
      </c>
      <c r="B476" s="67"/>
      <c r="C476" s="259" t="str">
        <f>IF($B476="","",VLOOKUP($B476,資料表!$A:$C,2,FALSE))</f>
        <v/>
      </c>
      <c r="D476" s="259" t="str">
        <f>IF($B476="","",VLOOKUP($B476,資料表!$A:$C,3,FALSE))</f>
        <v/>
      </c>
      <c r="E476" s="263"/>
      <c r="F476" s="261" t="str">
        <f>IF($E476="","",VLOOKUP($E476,資料表!$G:$I,2,FALSE))</f>
        <v/>
      </c>
      <c r="G476" s="262" t="str">
        <f>IF($E476="","",VLOOKUP($E476,資料表!$G:$I,3,FALSE))</f>
        <v/>
      </c>
      <c r="H476" s="71"/>
      <c r="I476" s="72"/>
      <c r="J476" s="70"/>
      <c r="K476" s="278">
        <f t="shared" si="14"/>
        <v>0</v>
      </c>
      <c r="L476" s="278">
        <f t="shared" si="15"/>
        <v>0</v>
      </c>
      <c r="M476" s="75"/>
      <c r="N476" s="76"/>
      <c r="O476" s="76"/>
      <c r="P476" s="77"/>
      <c r="Q476" s="18" t="str">
        <f>IF(B476="","",VLOOKUP(B476,資料表!$A$3:$D$198,4,0))</f>
        <v/>
      </c>
    </row>
    <row r="477" spans="1:17" ht="20.100000000000001" customHeight="1">
      <c r="A477" s="290" t="str">
        <f>IF(B477="","",VLOOKUP(B477,資料表!$A$3:$E$298,5,0))</f>
        <v/>
      </c>
      <c r="B477" s="67"/>
      <c r="C477" s="259" t="str">
        <f>IF($B477="","",VLOOKUP($B477,資料表!$A:$C,2,FALSE))</f>
        <v/>
      </c>
      <c r="D477" s="259" t="str">
        <f>IF($B477="","",VLOOKUP($B477,資料表!$A:$C,3,FALSE))</f>
        <v/>
      </c>
      <c r="E477" s="263"/>
      <c r="F477" s="261" t="str">
        <f>IF($E477="","",VLOOKUP($E477,資料表!$G:$I,2,FALSE))</f>
        <v/>
      </c>
      <c r="G477" s="262" t="str">
        <f>IF($E477="","",VLOOKUP($E477,資料表!$G:$I,3,FALSE))</f>
        <v/>
      </c>
      <c r="H477" s="71"/>
      <c r="I477" s="72"/>
      <c r="J477" s="70"/>
      <c r="K477" s="278">
        <f t="shared" si="14"/>
        <v>0</v>
      </c>
      <c r="L477" s="278">
        <f t="shared" si="15"/>
        <v>0</v>
      </c>
      <c r="M477" s="75"/>
      <c r="N477" s="76"/>
      <c r="O477" s="76"/>
      <c r="P477" s="77"/>
      <c r="Q477" s="18" t="str">
        <f>IF(B477="","",VLOOKUP(B477,資料表!$A$3:$D$198,4,0))</f>
        <v/>
      </c>
    </row>
    <row r="478" spans="1:17" ht="20.100000000000001" customHeight="1">
      <c r="A478" s="290" t="str">
        <f>IF(B478="","",VLOOKUP(B478,資料表!$A$3:$E$298,5,0))</f>
        <v/>
      </c>
      <c r="B478" s="67"/>
      <c r="C478" s="259" t="str">
        <f>IF($B478="","",VLOOKUP($B478,資料表!$A:$C,2,FALSE))</f>
        <v/>
      </c>
      <c r="D478" s="259" t="str">
        <f>IF($B478="","",VLOOKUP($B478,資料表!$A:$C,3,FALSE))</f>
        <v/>
      </c>
      <c r="E478" s="263"/>
      <c r="F478" s="261" t="str">
        <f>IF($E478="","",VLOOKUP($E478,資料表!$G:$I,2,FALSE))</f>
        <v/>
      </c>
      <c r="G478" s="262" t="str">
        <f>IF($E478="","",VLOOKUP($E478,資料表!$G:$I,3,FALSE))</f>
        <v/>
      </c>
      <c r="H478" s="71"/>
      <c r="I478" s="72"/>
      <c r="J478" s="70"/>
      <c r="K478" s="278">
        <f t="shared" si="14"/>
        <v>0</v>
      </c>
      <c r="L478" s="278">
        <f t="shared" si="15"/>
        <v>0</v>
      </c>
      <c r="M478" s="75"/>
      <c r="N478" s="76"/>
      <c r="O478" s="76"/>
      <c r="P478" s="77"/>
      <c r="Q478" s="18" t="str">
        <f>IF(B478="","",VLOOKUP(B478,資料表!$A$3:$D$198,4,0))</f>
        <v/>
      </c>
    </row>
    <row r="479" spans="1:17" ht="20.100000000000001" customHeight="1">
      <c r="A479" s="290" t="str">
        <f>IF(B479="","",VLOOKUP(B479,資料表!$A$3:$E$298,5,0))</f>
        <v/>
      </c>
      <c r="B479" s="67"/>
      <c r="C479" s="259" t="str">
        <f>IF($B479="","",VLOOKUP($B479,資料表!$A:$C,2,FALSE))</f>
        <v/>
      </c>
      <c r="D479" s="259" t="str">
        <f>IF($B479="","",VLOOKUP($B479,資料表!$A:$C,3,FALSE))</f>
        <v/>
      </c>
      <c r="E479" s="263"/>
      <c r="F479" s="261" t="str">
        <f>IF($E479="","",VLOOKUP($E479,資料表!$G:$I,2,FALSE))</f>
        <v/>
      </c>
      <c r="G479" s="262" t="str">
        <f>IF($E479="","",VLOOKUP($E479,資料表!$G:$I,3,FALSE))</f>
        <v/>
      </c>
      <c r="H479" s="71"/>
      <c r="I479" s="72"/>
      <c r="J479" s="70"/>
      <c r="K479" s="278">
        <f t="shared" si="14"/>
        <v>0</v>
      </c>
      <c r="L479" s="278">
        <f t="shared" si="15"/>
        <v>0</v>
      </c>
      <c r="M479" s="75"/>
      <c r="N479" s="76"/>
      <c r="O479" s="76"/>
      <c r="P479" s="77"/>
      <c r="Q479" s="18" t="str">
        <f>IF(B479="","",VLOOKUP(B479,資料表!$A$3:$D$198,4,0))</f>
        <v/>
      </c>
    </row>
    <row r="480" spans="1:17" ht="20.100000000000001" customHeight="1">
      <c r="A480" s="290" t="str">
        <f>IF(B480="","",VLOOKUP(B480,資料表!$A$3:$E$298,5,0))</f>
        <v/>
      </c>
      <c r="B480" s="67"/>
      <c r="C480" s="259" t="str">
        <f>IF($B480="","",VLOOKUP($B480,資料表!$A:$C,2,FALSE))</f>
        <v/>
      </c>
      <c r="D480" s="259" t="str">
        <f>IF($B480="","",VLOOKUP($B480,資料表!$A:$C,3,FALSE))</f>
        <v/>
      </c>
      <c r="E480" s="263"/>
      <c r="F480" s="261" t="str">
        <f>IF($E480="","",VLOOKUP($E480,資料表!$G:$I,2,FALSE))</f>
        <v/>
      </c>
      <c r="G480" s="262" t="str">
        <f>IF($E480="","",VLOOKUP($E480,資料表!$G:$I,3,FALSE))</f>
        <v/>
      </c>
      <c r="H480" s="71"/>
      <c r="I480" s="72"/>
      <c r="J480" s="70"/>
      <c r="K480" s="278">
        <f t="shared" si="14"/>
        <v>0</v>
      </c>
      <c r="L480" s="278">
        <f t="shared" si="15"/>
        <v>0</v>
      </c>
      <c r="M480" s="75"/>
      <c r="N480" s="76"/>
      <c r="O480" s="76"/>
      <c r="P480" s="77"/>
      <c r="Q480" s="18" t="str">
        <f>IF(B480="","",VLOOKUP(B480,資料表!$A$3:$D$198,4,0))</f>
        <v/>
      </c>
    </row>
    <row r="481" spans="1:17" ht="20.100000000000001" customHeight="1">
      <c r="A481" s="290" t="str">
        <f>IF(B481="","",VLOOKUP(B481,資料表!$A$3:$E$298,5,0))</f>
        <v/>
      </c>
      <c r="B481" s="67"/>
      <c r="C481" s="259" t="str">
        <f>IF($B481="","",VLOOKUP($B481,資料表!$A:$C,2,FALSE))</f>
        <v/>
      </c>
      <c r="D481" s="259" t="str">
        <f>IF($B481="","",VLOOKUP($B481,資料表!$A:$C,3,FALSE))</f>
        <v/>
      </c>
      <c r="E481" s="263"/>
      <c r="F481" s="261" t="str">
        <f>IF($E481="","",VLOOKUP($E481,資料表!$G:$I,2,FALSE))</f>
        <v/>
      </c>
      <c r="G481" s="262" t="str">
        <f>IF($E481="","",VLOOKUP($E481,資料表!$G:$I,3,FALSE))</f>
        <v/>
      </c>
      <c r="H481" s="71"/>
      <c r="I481" s="72"/>
      <c r="J481" s="70"/>
      <c r="K481" s="278">
        <f t="shared" si="14"/>
        <v>0</v>
      </c>
      <c r="L481" s="278">
        <f t="shared" si="15"/>
        <v>0</v>
      </c>
      <c r="M481" s="75"/>
      <c r="N481" s="76"/>
      <c r="O481" s="76"/>
      <c r="P481" s="77"/>
      <c r="Q481" s="18" t="str">
        <f>IF(B481="","",VLOOKUP(B481,資料表!$A$3:$D$198,4,0))</f>
        <v/>
      </c>
    </row>
    <row r="482" spans="1:17" ht="20.100000000000001" customHeight="1">
      <c r="A482" s="290" t="str">
        <f>IF(B482="","",VLOOKUP(B482,資料表!$A$3:$E$298,5,0))</f>
        <v/>
      </c>
      <c r="B482" s="67"/>
      <c r="C482" s="259" t="str">
        <f>IF($B482="","",VLOOKUP($B482,資料表!$A:$C,2,FALSE))</f>
        <v/>
      </c>
      <c r="D482" s="259" t="str">
        <f>IF($B482="","",VLOOKUP($B482,資料表!$A:$C,3,FALSE))</f>
        <v/>
      </c>
      <c r="E482" s="263"/>
      <c r="F482" s="261" t="str">
        <f>IF($E482="","",VLOOKUP($E482,資料表!$G:$I,2,FALSE))</f>
        <v/>
      </c>
      <c r="G482" s="262" t="str">
        <f>IF($E482="","",VLOOKUP($E482,資料表!$G:$I,3,FALSE))</f>
        <v/>
      </c>
      <c r="H482" s="71"/>
      <c r="I482" s="72"/>
      <c r="J482" s="70"/>
      <c r="K482" s="278">
        <f t="shared" si="14"/>
        <v>0</v>
      </c>
      <c r="L482" s="278">
        <f t="shared" si="15"/>
        <v>0</v>
      </c>
      <c r="M482" s="75"/>
      <c r="N482" s="76"/>
      <c r="O482" s="76"/>
      <c r="P482" s="77"/>
      <c r="Q482" s="18" t="str">
        <f>IF(B482="","",VLOOKUP(B482,資料表!$A$3:$D$198,4,0))</f>
        <v/>
      </c>
    </row>
    <row r="483" spans="1:17" ht="20.100000000000001" customHeight="1">
      <c r="A483" s="290" t="str">
        <f>IF(B483="","",VLOOKUP(B483,資料表!$A$3:$E$298,5,0))</f>
        <v/>
      </c>
      <c r="B483" s="67"/>
      <c r="C483" s="259" t="str">
        <f>IF($B483="","",VLOOKUP($B483,資料表!$A:$C,2,FALSE))</f>
        <v/>
      </c>
      <c r="D483" s="259" t="str">
        <f>IF($B483="","",VLOOKUP($B483,資料表!$A:$C,3,FALSE))</f>
        <v/>
      </c>
      <c r="E483" s="263"/>
      <c r="F483" s="261" t="str">
        <f>IF($E483="","",VLOOKUP($E483,資料表!$G:$I,2,FALSE))</f>
        <v/>
      </c>
      <c r="G483" s="262" t="str">
        <f>IF($E483="","",VLOOKUP($E483,資料表!$G:$I,3,FALSE))</f>
        <v/>
      </c>
      <c r="H483" s="71"/>
      <c r="I483" s="72"/>
      <c r="J483" s="70"/>
      <c r="K483" s="278">
        <f t="shared" si="14"/>
        <v>0</v>
      </c>
      <c r="L483" s="278">
        <f t="shared" si="15"/>
        <v>0</v>
      </c>
      <c r="M483" s="75"/>
      <c r="N483" s="76"/>
      <c r="O483" s="76"/>
      <c r="P483" s="77"/>
      <c r="Q483" s="18" t="str">
        <f>IF(B483="","",VLOOKUP(B483,資料表!$A$3:$D$198,4,0))</f>
        <v/>
      </c>
    </row>
    <row r="484" spans="1:17" ht="20.100000000000001" customHeight="1">
      <c r="A484" s="290" t="str">
        <f>IF(B484="","",VLOOKUP(B484,資料表!$A$3:$E$298,5,0))</f>
        <v/>
      </c>
      <c r="B484" s="67"/>
      <c r="C484" s="259" t="str">
        <f>IF($B484="","",VLOOKUP($B484,資料表!$A:$C,2,FALSE))</f>
        <v/>
      </c>
      <c r="D484" s="259" t="str">
        <f>IF($B484="","",VLOOKUP($B484,資料表!$A:$C,3,FALSE))</f>
        <v/>
      </c>
      <c r="E484" s="263"/>
      <c r="F484" s="261" t="str">
        <f>IF($E484="","",VLOOKUP($E484,資料表!$G:$I,2,FALSE))</f>
        <v/>
      </c>
      <c r="G484" s="262" t="str">
        <f>IF($E484="","",VLOOKUP($E484,資料表!$G:$I,3,FALSE))</f>
        <v/>
      </c>
      <c r="H484" s="71"/>
      <c r="I484" s="72"/>
      <c r="J484" s="70"/>
      <c r="K484" s="278">
        <f t="shared" si="14"/>
        <v>0</v>
      </c>
      <c r="L484" s="278">
        <f t="shared" si="15"/>
        <v>0</v>
      </c>
      <c r="M484" s="75"/>
      <c r="N484" s="76"/>
      <c r="O484" s="76"/>
      <c r="P484" s="77"/>
      <c r="Q484" s="18" t="str">
        <f>IF(B484="","",VLOOKUP(B484,資料表!$A$3:$D$198,4,0))</f>
        <v/>
      </c>
    </row>
    <row r="485" spans="1:17" ht="20.100000000000001" customHeight="1">
      <c r="A485" s="290" t="str">
        <f>IF(B485="","",VLOOKUP(B485,資料表!$A$3:$E$298,5,0))</f>
        <v/>
      </c>
      <c r="B485" s="67"/>
      <c r="C485" s="259" t="str">
        <f>IF($B485="","",VLOOKUP($B485,資料表!$A:$C,2,FALSE))</f>
        <v/>
      </c>
      <c r="D485" s="259" t="str">
        <f>IF($B485="","",VLOOKUP($B485,資料表!$A:$C,3,FALSE))</f>
        <v/>
      </c>
      <c r="E485" s="263"/>
      <c r="F485" s="261" t="str">
        <f>IF($E485="","",VLOOKUP($E485,資料表!$G:$I,2,FALSE))</f>
        <v/>
      </c>
      <c r="G485" s="262" t="str">
        <f>IF($E485="","",VLOOKUP($E485,資料表!$G:$I,3,FALSE))</f>
        <v/>
      </c>
      <c r="H485" s="71"/>
      <c r="I485" s="72"/>
      <c r="J485" s="70"/>
      <c r="K485" s="278">
        <f t="shared" si="14"/>
        <v>0</v>
      </c>
      <c r="L485" s="278">
        <f t="shared" si="15"/>
        <v>0</v>
      </c>
      <c r="M485" s="75"/>
      <c r="N485" s="76"/>
      <c r="O485" s="76"/>
      <c r="P485" s="77"/>
      <c r="Q485" s="18" t="str">
        <f>IF(B485="","",VLOOKUP(B485,資料表!$A$3:$D$198,4,0))</f>
        <v/>
      </c>
    </row>
    <row r="486" spans="1:17" ht="20.100000000000001" customHeight="1">
      <c r="A486" s="290" t="str">
        <f>IF(B486="","",VLOOKUP(B486,資料表!$A$3:$E$298,5,0))</f>
        <v/>
      </c>
      <c r="B486" s="67"/>
      <c r="C486" s="259" t="str">
        <f>IF($B486="","",VLOOKUP($B486,資料表!$A:$C,2,FALSE))</f>
        <v/>
      </c>
      <c r="D486" s="259" t="str">
        <f>IF($B486="","",VLOOKUP($B486,資料表!$A:$C,3,FALSE))</f>
        <v/>
      </c>
      <c r="E486" s="263"/>
      <c r="F486" s="261" t="str">
        <f>IF($E486="","",VLOOKUP($E486,資料表!$G:$I,2,FALSE))</f>
        <v/>
      </c>
      <c r="G486" s="262" t="str">
        <f>IF($E486="","",VLOOKUP($E486,資料表!$G:$I,3,FALSE))</f>
        <v/>
      </c>
      <c r="H486" s="71"/>
      <c r="I486" s="72"/>
      <c r="J486" s="70"/>
      <c r="K486" s="278">
        <f t="shared" si="14"/>
        <v>0</v>
      </c>
      <c r="L486" s="278">
        <f t="shared" si="15"/>
        <v>0</v>
      </c>
      <c r="M486" s="75"/>
      <c r="N486" s="76"/>
      <c r="O486" s="76"/>
      <c r="P486" s="77"/>
      <c r="Q486" s="18" t="str">
        <f>IF(B486="","",VLOOKUP(B486,資料表!$A$3:$D$198,4,0))</f>
        <v/>
      </c>
    </row>
    <row r="487" spans="1:17" ht="20.100000000000001" customHeight="1">
      <c r="A487" s="290" t="str">
        <f>IF(B487="","",VLOOKUP(B487,資料表!$A$3:$E$298,5,0))</f>
        <v/>
      </c>
      <c r="B487" s="67"/>
      <c r="C487" s="259" t="str">
        <f>IF($B487="","",VLOOKUP($B487,資料表!$A:$C,2,FALSE))</f>
        <v/>
      </c>
      <c r="D487" s="259" t="str">
        <f>IF($B487="","",VLOOKUP($B487,資料表!$A:$C,3,FALSE))</f>
        <v/>
      </c>
      <c r="E487" s="263"/>
      <c r="F487" s="261" t="str">
        <f>IF($E487="","",VLOOKUP($E487,資料表!$G:$I,2,FALSE))</f>
        <v/>
      </c>
      <c r="G487" s="262" t="str">
        <f>IF($E487="","",VLOOKUP($E487,資料表!$G:$I,3,FALSE))</f>
        <v/>
      </c>
      <c r="H487" s="71"/>
      <c r="I487" s="72"/>
      <c r="J487" s="70"/>
      <c r="K487" s="278">
        <f t="shared" si="14"/>
        <v>0</v>
      </c>
      <c r="L487" s="278">
        <f t="shared" si="15"/>
        <v>0</v>
      </c>
      <c r="M487" s="75"/>
      <c r="N487" s="76"/>
      <c r="O487" s="76"/>
      <c r="P487" s="77"/>
      <c r="Q487" s="18" t="str">
        <f>IF(B487="","",VLOOKUP(B487,資料表!$A$3:$D$198,4,0))</f>
        <v/>
      </c>
    </row>
    <row r="488" spans="1:17" ht="20.100000000000001" customHeight="1">
      <c r="A488" s="290" t="str">
        <f>IF(B488="","",VLOOKUP(B488,資料表!$A$3:$E$298,5,0))</f>
        <v/>
      </c>
      <c r="B488" s="67"/>
      <c r="C488" s="259" t="str">
        <f>IF($B488="","",VLOOKUP($B488,資料表!$A:$C,2,FALSE))</f>
        <v/>
      </c>
      <c r="D488" s="259" t="str">
        <f>IF($B488="","",VLOOKUP($B488,資料表!$A:$C,3,FALSE))</f>
        <v/>
      </c>
      <c r="E488" s="263"/>
      <c r="F488" s="261" t="str">
        <f>IF($E488="","",VLOOKUP($E488,資料表!$G:$I,2,FALSE))</f>
        <v/>
      </c>
      <c r="G488" s="262" t="str">
        <f>IF($E488="","",VLOOKUP($E488,資料表!$G:$I,3,FALSE))</f>
        <v/>
      </c>
      <c r="H488" s="71"/>
      <c r="I488" s="72"/>
      <c r="J488" s="70"/>
      <c r="K488" s="278">
        <f t="shared" si="14"/>
        <v>0</v>
      </c>
      <c r="L488" s="278">
        <f t="shared" si="15"/>
        <v>0</v>
      </c>
      <c r="M488" s="75"/>
      <c r="N488" s="76"/>
      <c r="O488" s="76"/>
      <c r="P488" s="77"/>
      <c r="Q488" s="18" t="str">
        <f>IF(B488="","",VLOOKUP(B488,資料表!$A$3:$D$198,4,0))</f>
        <v/>
      </c>
    </row>
    <row r="489" spans="1:17" ht="20.100000000000001" customHeight="1">
      <c r="A489" s="290" t="str">
        <f>IF(B489="","",VLOOKUP(B489,資料表!$A$3:$E$298,5,0))</f>
        <v/>
      </c>
      <c r="B489" s="67"/>
      <c r="C489" s="259" t="str">
        <f>IF($B489="","",VLOOKUP($B489,資料表!$A:$C,2,FALSE))</f>
        <v/>
      </c>
      <c r="D489" s="259" t="str">
        <f>IF($B489="","",VLOOKUP($B489,資料表!$A:$C,3,FALSE))</f>
        <v/>
      </c>
      <c r="E489" s="263"/>
      <c r="F489" s="261" t="str">
        <f>IF($E489="","",VLOOKUP($E489,資料表!$G:$I,2,FALSE))</f>
        <v/>
      </c>
      <c r="G489" s="262" t="str">
        <f>IF($E489="","",VLOOKUP($E489,資料表!$G:$I,3,FALSE))</f>
        <v/>
      </c>
      <c r="H489" s="71"/>
      <c r="I489" s="72"/>
      <c r="J489" s="70"/>
      <c r="K489" s="278">
        <f t="shared" si="14"/>
        <v>0</v>
      </c>
      <c r="L489" s="278">
        <f t="shared" si="15"/>
        <v>0</v>
      </c>
      <c r="M489" s="75"/>
      <c r="N489" s="76"/>
      <c r="O489" s="76"/>
      <c r="P489" s="77"/>
      <c r="Q489" s="18" t="str">
        <f>IF(B489="","",VLOOKUP(B489,資料表!$A$3:$D$198,4,0))</f>
        <v/>
      </c>
    </row>
    <row r="490" spans="1:17" ht="20.100000000000001" customHeight="1">
      <c r="A490" s="290" t="str">
        <f>IF(B490="","",VLOOKUP(B490,資料表!$A$3:$E$298,5,0))</f>
        <v/>
      </c>
      <c r="B490" s="67"/>
      <c r="C490" s="259" t="str">
        <f>IF($B490="","",VLOOKUP($B490,資料表!$A:$C,2,FALSE))</f>
        <v/>
      </c>
      <c r="D490" s="259" t="str">
        <f>IF($B490="","",VLOOKUP($B490,資料表!$A:$C,3,FALSE))</f>
        <v/>
      </c>
      <c r="E490" s="263"/>
      <c r="F490" s="261" t="str">
        <f>IF($E490="","",VLOOKUP($E490,資料表!$G:$I,2,FALSE))</f>
        <v/>
      </c>
      <c r="G490" s="262" t="str">
        <f>IF($E490="","",VLOOKUP($E490,資料表!$G:$I,3,FALSE))</f>
        <v/>
      </c>
      <c r="H490" s="71"/>
      <c r="I490" s="72"/>
      <c r="J490" s="70"/>
      <c r="K490" s="278">
        <f t="shared" si="14"/>
        <v>0</v>
      </c>
      <c r="L490" s="278">
        <f t="shared" si="15"/>
        <v>0</v>
      </c>
      <c r="M490" s="75"/>
      <c r="N490" s="76"/>
      <c r="O490" s="76"/>
      <c r="P490" s="77"/>
      <c r="Q490" s="18" t="str">
        <f>IF(B490="","",VLOOKUP(B490,資料表!$A$3:$D$198,4,0))</f>
        <v/>
      </c>
    </row>
    <row r="491" spans="1:17" ht="20.100000000000001" customHeight="1">
      <c r="A491" s="290" t="str">
        <f>IF(B491="","",VLOOKUP(B491,資料表!$A$3:$E$298,5,0))</f>
        <v/>
      </c>
      <c r="B491" s="67"/>
      <c r="C491" s="259" t="str">
        <f>IF($B491="","",VLOOKUP($B491,資料表!$A:$C,2,FALSE))</f>
        <v/>
      </c>
      <c r="D491" s="259" t="str">
        <f>IF($B491="","",VLOOKUP($B491,資料表!$A:$C,3,FALSE))</f>
        <v/>
      </c>
      <c r="E491" s="263"/>
      <c r="F491" s="261" t="str">
        <f>IF($E491="","",VLOOKUP($E491,資料表!$G:$I,2,FALSE))</f>
        <v/>
      </c>
      <c r="G491" s="262" t="str">
        <f>IF($E491="","",VLOOKUP($E491,資料表!$G:$I,3,FALSE))</f>
        <v/>
      </c>
      <c r="H491" s="71"/>
      <c r="I491" s="72"/>
      <c r="J491" s="70"/>
      <c r="K491" s="278">
        <f t="shared" si="14"/>
        <v>0</v>
      </c>
      <c r="L491" s="278">
        <f t="shared" si="15"/>
        <v>0</v>
      </c>
      <c r="M491" s="75"/>
      <c r="N491" s="76"/>
      <c r="O491" s="76"/>
      <c r="P491" s="77"/>
      <c r="Q491" s="18" t="str">
        <f>IF(B491="","",VLOOKUP(B491,資料表!$A$3:$D$198,4,0))</f>
        <v/>
      </c>
    </row>
    <row r="492" spans="1:17" ht="20.100000000000001" customHeight="1">
      <c r="A492" s="290" t="str">
        <f>IF(B492="","",VLOOKUP(B492,資料表!$A$3:$E$298,5,0))</f>
        <v/>
      </c>
      <c r="B492" s="67"/>
      <c r="C492" s="259" t="str">
        <f>IF($B492="","",VLOOKUP($B492,資料表!$A:$C,2,FALSE))</f>
        <v/>
      </c>
      <c r="D492" s="259" t="str">
        <f>IF($B492="","",VLOOKUP($B492,資料表!$A:$C,3,FALSE))</f>
        <v/>
      </c>
      <c r="E492" s="263"/>
      <c r="F492" s="261" t="str">
        <f>IF($E492="","",VLOOKUP($E492,資料表!$G:$I,2,FALSE))</f>
        <v/>
      </c>
      <c r="G492" s="262" t="str">
        <f>IF($E492="","",VLOOKUP($E492,資料表!$G:$I,3,FALSE))</f>
        <v/>
      </c>
      <c r="H492" s="71"/>
      <c r="I492" s="72"/>
      <c r="J492" s="70"/>
      <c r="K492" s="278">
        <f t="shared" si="14"/>
        <v>0</v>
      </c>
      <c r="L492" s="278">
        <f t="shared" si="15"/>
        <v>0</v>
      </c>
      <c r="M492" s="75"/>
      <c r="N492" s="76"/>
      <c r="O492" s="76"/>
      <c r="P492" s="77"/>
      <c r="Q492" s="18" t="str">
        <f>IF(B492="","",VLOOKUP(B492,資料表!$A$3:$D$198,4,0))</f>
        <v/>
      </c>
    </row>
    <row r="493" spans="1:17" ht="20.100000000000001" customHeight="1">
      <c r="A493" s="290" t="str">
        <f>IF(B493="","",VLOOKUP(B493,資料表!$A$3:$E$298,5,0))</f>
        <v/>
      </c>
      <c r="B493" s="67"/>
      <c r="C493" s="259" t="str">
        <f>IF($B493="","",VLOOKUP($B493,資料表!$A:$C,2,FALSE))</f>
        <v/>
      </c>
      <c r="D493" s="259" t="str">
        <f>IF($B493="","",VLOOKUP($B493,資料表!$A:$C,3,FALSE))</f>
        <v/>
      </c>
      <c r="E493" s="263"/>
      <c r="F493" s="261" t="str">
        <f>IF($E493="","",VLOOKUP($E493,資料表!$G:$I,2,FALSE))</f>
        <v/>
      </c>
      <c r="G493" s="262" t="str">
        <f>IF($E493="","",VLOOKUP($E493,資料表!$G:$I,3,FALSE))</f>
        <v/>
      </c>
      <c r="H493" s="71"/>
      <c r="I493" s="72"/>
      <c r="J493" s="70"/>
      <c r="K493" s="278">
        <f t="shared" si="14"/>
        <v>0</v>
      </c>
      <c r="L493" s="278">
        <f t="shared" si="15"/>
        <v>0</v>
      </c>
      <c r="M493" s="75"/>
      <c r="N493" s="76"/>
      <c r="O493" s="76"/>
      <c r="P493" s="77"/>
      <c r="Q493" s="18" t="str">
        <f>IF(B493="","",VLOOKUP(B493,資料表!$A$3:$D$198,4,0))</f>
        <v/>
      </c>
    </row>
    <row r="494" spans="1:17" ht="20.100000000000001" customHeight="1">
      <c r="A494" s="290" t="str">
        <f>IF(B494="","",VLOOKUP(B494,資料表!$A$3:$E$298,5,0))</f>
        <v/>
      </c>
      <c r="B494" s="67"/>
      <c r="C494" s="259" t="str">
        <f>IF($B494="","",VLOOKUP($B494,資料表!$A:$C,2,FALSE))</f>
        <v/>
      </c>
      <c r="D494" s="259" t="str">
        <f>IF($B494="","",VLOOKUP($B494,資料表!$A:$C,3,FALSE))</f>
        <v/>
      </c>
      <c r="E494" s="263"/>
      <c r="F494" s="261" t="str">
        <f>IF($E494="","",VLOOKUP($E494,資料表!$G:$I,2,FALSE))</f>
        <v/>
      </c>
      <c r="G494" s="262" t="str">
        <f>IF($E494="","",VLOOKUP($E494,資料表!$G:$I,3,FALSE))</f>
        <v/>
      </c>
      <c r="H494" s="71"/>
      <c r="I494" s="72"/>
      <c r="J494" s="70"/>
      <c r="K494" s="278">
        <f t="shared" si="14"/>
        <v>0</v>
      </c>
      <c r="L494" s="278">
        <f t="shared" si="15"/>
        <v>0</v>
      </c>
      <c r="M494" s="75"/>
      <c r="N494" s="76"/>
      <c r="O494" s="76"/>
      <c r="P494" s="77"/>
      <c r="Q494" s="18" t="str">
        <f>IF(B494="","",VLOOKUP(B494,資料表!$A$3:$D$198,4,0))</f>
        <v/>
      </c>
    </row>
    <row r="495" spans="1:17" ht="20.100000000000001" customHeight="1">
      <c r="A495" s="290" t="str">
        <f>IF(B495="","",VLOOKUP(B495,資料表!$A$3:$E$298,5,0))</f>
        <v/>
      </c>
      <c r="B495" s="67"/>
      <c r="C495" s="259" t="str">
        <f>IF($B495="","",VLOOKUP($B495,資料表!$A:$C,2,FALSE))</f>
        <v/>
      </c>
      <c r="D495" s="259" t="str">
        <f>IF($B495="","",VLOOKUP($B495,資料表!$A:$C,3,FALSE))</f>
        <v/>
      </c>
      <c r="E495" s="263"/>
      <c r="F495" s="261" t="str">
        <f>IF($E495="","",VLOOKUP($E495,資料表!$G:$I,2,FALSE))</f>
        <v/>
      </c>
      <c r="G495" s="262" t="str">
        <f>IF($E495="","",VLOOKUP($E495,資料表!$G:$I,3,FALSE))</f>
        <v/>
      </c>
      <c r="H495" s="71"/>
      <c r="I495" s="72"/>
      <c r="J495" s="70"/>
      <c r="K495" s="278">
        <f t="shared" si="14"/>
        <v>0</v>
      </c>
      <c r="L495" s="278">
        <f t="shared" si="15"/>
        <v>0</v>
      </c>
      <c r="M495" s="75"/>
      <c r="N495" s="76"/>
      <c r="O495" s="76"/>
      <c r="P495" s="77"/>
      <c r="Q495" s="18" t="str">
        <f>IF(B495="","",VLOOKUP(B495,資料表!$A$3:$D$198,4,0))</f>
        <v/>
      </c>
    </row>
    <row r="496" spans="1:17" ht="20.100000000000001" customHeight="1">
      <c r="A496" s="290" t="str">
        <f>IF(B496="","",VLOOKUP(B496,資料表!$A$3:$E$298,5,0))</f>
        <v/>
      </c>
      <c r="B496" s="67"/>
      <c r="C496" s="259" t="str">
        <f>IF($B496="","",VLOOKUP($B496,資料表!$A:$C,2,FALSE))</f>
        <v/>
      </c>
      <c r="D496" s="259" t="str">
        <f>IF($B496="","",VLOOKUP($B496,資料表!$A:$C,3,FALSE))</f>
        <v/>
      </c>
      <c r="E496" s="263"/>
      <c r="F496" s="261" t="str">
        <f>IF($E496="","",VLOOKUP($E496,資料表!$G:$I,2,FALSE))</f>
        <v/>
      </c>
      <c r="G496" s="262" t="str">
        <f>IF($E496="","",VLOOKUP($E496,資料表!$G:$I,3,FALSE))</f>
        <v/>
      </c>
      <c r="H496" s="71"/>
      <c r="I496" s="72"/>
      <c r="J496" s="70"/>
      <c r="K496" s="278">
        <f t="shared" si="14"/>
        <v>0</v>
      </c>
      <c r="L496" s="278">
        <f t="shared" si="15"/>
        <v>0</v>
      </c>
      <c r="M496" s="75"/>
      <c r="N496" s="76"/>
      <c r="O496" s="76"/>
      <c r="P496" s="77"/>
      <c r="Q496" s="18" t="str">
        <f>IF(B496="","",VLOOKUP(B496,資料表!$A$3:$D$198,4,0))</f>
        <v/>
      </c>
    </row>
    <row r="497" spans="1:17" ht="20.100000000000001" customHeight="1">
      <c r="A497" s="290" t="str">
        <f>IF(B497="","",VLOOKUP(B497,資料表!$A$3:$E$298,5,0))</f>
        <v/>
      </c>
      <c r="B497" s="67"/>
      <c r="C497" s="259" t="str">
        <f>IF($B497="","",VLOOKUP($B497,資料表!$A:$C,2,FALSE))</f>
        <v/>
      </c>
      <c r="D497" s="259" t="str">
        <f>IF($B497="","",VLOOKUP($B497,資料表!$A:$C,3,FALSE))</f>
        <v/>
      </c>
      <c r="E497" s="263"/>
      <c r="F497" s="261" t="str">
        <f>IF($E497="","",VLOOKUP($E497,資料表!$G:$I,2,FALSE))</f>
        <v/>
      </c>
      <c r="G497" s="262" t="str">
        <f>IF($E497="","",VLOOKUP($E497,資料表!$G:$I,3,FALSE))</f>
        <v/>
      </c>
      <c r="H497" s="71"/>
      <c r="I497" s="72"/>
      <c r="J497" s="70"/>
      <c r="K497" s="278">
        <f t="shared" si="14"/>
        <v>0</v>
      </c>
      <c r="L497" s="278">
        <f t="shared" si="15"/>
        <v>0</v>
      </c>
      <c r="M497" s="75"/>
      <c r="N497" s="76"/>
      <c r="O497" s="76"/>
      <c r="P497" s="77"/>
      <c r="Q497" s="18" t="str">
        <f>IF(B497="","",VLOOKUP(B497,資料表!$A$3:$D$198,4,0))</f>
        <v/>
      </c>
    </row>
    <row r="498" spans="1:17" ht="20.100000000000001" customHeight="1">
      <c r="A498" s="290" t="str">
        <f>IF(B498="","",VLOOKUP(B498,資料表!$A$3:$E$298,5,0))</f>
        <v/>
      </c>
      <c r="B498" s="67"/>
      <c r="C498" s="259" t="str">
        <f>IF($B498="","",VLOOKUP($B498,資料表!$A:$C,2,FALSE))</f>
        <v/>
      </c>
      <c r="D498" s="259" t="str">
        <f>IF($B498="","",VLOOKUP($B498,資料表!$A:$C,3,FALSE))</f>
        <v/>
      </c>
      <c r="E498" s="263"/>
      <c r="F498" s="261" t="str">
        <f>IF($E498="","",VLOOKUP($E498,資料表!$G:$I,2,FALSE))</f>
        <v/>
      </c>
      <c r="G498" s="262" t="str">
        <f>IF($E498="","",VLOOKUP($E498,資料表!$G:$I,3,FALSE))</f>
        <v/>
      </c>
      <c r="H498" s="71"/>
      <c r="I498" s="72"/>
      <c r="J498" s="70"/>
      <c r="K498" s="278">
        <f t="shared" si="14"/>
        <v>0</v>
      </c>
      <c r="L498" s="278">
        <f t="shared" si="15"/>
        <v>0</v>
      </c>
      <c r="M498" s="75"/>
      <c r="N498" s="76"/>
      <c r="O498" s="76"/>
      <c r="P498" s="77"/>
      <c r="Q498" s="18" t="str">
        <f>IF(B498="","",VLOOKUP(B498,資料表!$A$3:$D$198,4,0))</f>
        <v/>
      </c>
    </row>
    <row r="499" spans="1:17" ht="20.100000000000001" customHeight="1">
      <c r="A499" s="290" t="str">
        <f>IF(B499="","",VLOOKUP(B499,資料表!$A$3:$E$298,5,0))</f>
        <v/>
      </c>
      <c r="B499" s="67"/>
      <c r="C499" s="259" t="str">
        <f>IF($B499="","",VLOOKUP($B499,資料表!$A:$C,2,FALSE))</f>
        <v/>
      </c>
      <c r="D499" s="259" t="str">
        <f>IF($B499="","",VLOOKUP($B499,資料表!$A:$C,3,FALSE))</f>
        <v/>
      </c>
      <c r="E499" s="263"/>
      <c r="F499" s="261" t="str">
        <f>IF($E499="","",VLOOKUP($E499,資料表!$G:$I,2,FALSE))</f>
        <v/>
      </c>
      <c r="G499" s="262" t="str">
        <f>IF($E499="","",VLOOKUP($E499,資料表!$G:$I,3,FALSE))</f>
        <v/>
      </c>
      <c r="H499" s="71"/>
      <c r="I499" s="72"/>
      <c r="J499" s="70"/>
      <c r="K499" s="278">
        <f t="shared" si="14"/>
        <v>0</v>
      </c>
      <c r="L499" s="278">
        <f t="shared" si="15"/>
        <v>0</v>
      </c>
      <c r="M499" s="75"/>
      <c r="N499" s="76"/>
      <c r="O499" s="76"/>
      <c r="P499" s="77"/>
      <c r="Q499" s="18" t="str">
        <f>IF(B499="","",VLOOKUP(B499,資料表!$A$3:$D$198,4,0))</f>
        <v/>
      </c>
    </row>
    <row r="500" spans="1:17" ht="20.100000000000001" customHeight="1">
      <c r="A500" s="290" t="str">
        <f>IF(B500="","",VLOOKUP(B500,資料表!$A$3:$E$298,5,0))</f>
        <v/>
      </c>
      <c r="B500" s="67"/>
      <c r="C500" s="259" t="str">
        <f>IF($B500="","",VLOOKUP($B500,資料表!$A:$C,2,FALSE))</f>
        <v/>
      </c>
      <c r="D500" s="259" t="str">
        <f>IF($B500="","",VLOOKUP($B500,資料表!$A:$C,3,FALSE))</f>
        <v/>
      </c>
      <c r="E500" s="263"/>
      <c r="F500" s="261" t="str">
        <f>IF($E500="","",VLOOKUP($E500,資料表!$G:$I,2,FALSE))</f>
        <v/>
      </c>
      <c r="G500" s="262" t="str">
        <f>IF($E500="","",VLOOKUP($E500,資料表!$G:$I,3,FALSE))</f>
        <v/>
      </c>
      <c r="H500" s="71"/>
      <c r="I500" s="72"/>
      <c r="J500" s="70"/>
      <c r="K500" s="278">
        <f t="shared" si="14"/>
        <v>0</v>
      </c>
      <c r="L500" s="278">
        <f t="shared" si="15"/>
        <v>0</v>
      </c>
      <c r="M500" s="75"/>
      <c r="N500" s="76"/>
      <c r="O500" s="76"/>
      <c r="P500" s="77"/>
      <c r="Q500" s="18" t="str">
        <f>IF(B500="","",VLOOKUP(B500,資料表!$A$3:$D$198,4,0))</f>
        <v/>
      </c>
    </row>
    <row r="501" spans="1:17" ht="20.100000000000001" customHeight="1">
      <c r="A501" s="290" t="str">
        <f>IF(B501="","",VLOOKUP(B501,資料表!$A$3:$E$298,5,0))</f>
        <v/>
      </c>
      <c r="B501" s="67"/>
      <c r="C501" s="259" t="str">
        <f>IF($B501="","",VLOOKUP($B501,資料表!$A:$C,2,FALSE))</f>
        <v/>
      </c>
      <c r="D501" s="259" t="str">
        <f>IF($B501="","",VLOOKUP($B501,資料表!$A:$C,3,FALSE))</f>
        <v/>
      </c>
      <c r="E501" s="263"/>
      <c r="F501" s="261" t="str">
        <f>IF($E501="","",VLOOKUP($E501,資料表!$G:$I,2,FALSE))</f>
        <v/>
      </c>
      <c r="G501" s="262" t="str">
        <f>IF($E501="","",VLOOKUP($E501,資料表!$G:$I,3,FALSE))</f>
        <v/>
      </c>
      <c r="H501" s="71"/>
      <c r="I501" s="72"/>
      <c r="J501" s="70"/>
      <c r="K501" s="278">
        <f t="shared" si="14"/>
        <v>0</v>
      </c>
      <c r="L501" s="278">
        <f t="shared" si="15"/>
        <v>0</v>
      </c>
      <c r="M501" s="75"/>
      <c r="N501" s="76"/>
      <c r="O501" s="76"/>
      <c r="P501" s="77"/>
      <c r="Q501" s="18" t="str">
        <f>IF(B501="","",VLOOKUP(B501,資料表!$A$3:$D$198,4,0))</f>
        <v/>
      </c>
    </row>
    <row r="502" spans="1:17" ht="20.100000000000001" customHeight="1">
      <c r="A502" s="290" t="str">
        <f>IF(B502="","",VLOOKUP(B502,資料表!$A$3:$E$298,5,0))</f>
        <v/>
      </c>
      <c r="B502" s="67"/>
      <c r="C502" s="259" t="str">
        <f>IF($B502="","",VLOOKUP($B502,資料表!$A:$C,2,FALSE))</f>
        <v/>
      </c>
      <c r="D502" s="259" t="str">
        <f>IF($B502="","",VLOOKUP($B502,資料表!$A:$C,3,FALSE))</f>
        <v/>
      </c>
      <c r="E502" s="263"/>
      <c r="F502" s="261" t="str">
        <f>IF($E502="","",VLOOKUP($E502,資料表!$G:$I,2,FALSE))</f>
        <v/>
      </c>
      <c r="G502" s="262" t="str">
        <f>IF($E502="","",VLOOKUP($E502,資料表!$G:$I,3,FALSE))</f>
        <v/>
      </c>
      <c r="H502" s="71"/>
      <c r="I502" s="72"/>
      <c r="J502" s="70"/>
      <c r="K502" s="278">
        <f t="shared" si="14"/>
        <v>0</v>
      </c>
      <c r="L502" s="278">
        <f t="shared" si="15"/>
        <v>0</v>
      </c>
      <c r="M502" s="75"/>
      <c r="N502" s="76"/>
      <c r="O502" s="76"/>
      <c r="P502" s="77"/>
      <c r="Q502" s="18" t="str">
        <f>IF(B502="","",VLOOKUP(B502,資料表!$A$3:$D$198,4,0))</f>
        <v/>
      </c>
    </row>
    <row r="503" spans="1:17" ht="20.100000000000001" customHeight="1">
      <c r="A503" s="290" t="str">
        <f>IF(B503="","",VLOOKUP(B503,資料表!$A$3:$E$298,5,0))</f>
        <v/>
      </c>
      <c r="B503" s="67"/>
      <c r="C503" s="259" t="str">
        <f>IF($B503="","",VLOOKUP($B503,資料表!$A:$C,2,FALSE))</f>
        <v/>
      </c>
      <c r="D503" s="259" t="str">
        <f>IF($B503="","",VLOOKUP($B503,資料表!$A:$C,3,FALSE))</f>
        <v/>
      </c>
      <c r="E503" s="263"/>
      <c r="F503" s="261" t="str">
        <f>IF($E503="","",VLOOKUP($E503,資料表!$G:$I,2,FALSE))</f>
        <v/>
      </c>
      <c r="G503" s="262" t="str">
        <f>IF($E503="","",VLOOKUP($E503,資料表!$G:$I,3,FALSE))</f>
        <v/>
      </c>
      <c r="H503" s="71"/>
      <c r="I503" s="72"/>
      <c r="J503" s="70"/>
      <c r="K503" s="278">
        <f t="shared" si="14"/>
        <v>0</v>
      </c>
      <c r="L503" s="278">
        <f t="shared" si="15"/>
        <v>0</v>
      </c>
      <c r="M503" s="75"/>
      <c r="N503" s="76"/>
      <c r="O503" s="76"/>
      <c r="P503" s="77"/>
      <c r="Q503" s="18" t="str">
        <f>IF(B503="","",VLOOKUP(B503,資料表!$A$3:$D$198,4,0))</f>
        <v/>
      </c>
    </row>
    <row r="504" spans="1:17" ht="20.100000000000001" customHeight="1">
      <c r="A504" s="290" t="str">
        <f>IF(B504="","",VLOOKUP(B504,資料表!$A$3:$E$298,5,0))</f>
        <v/>
      </c>
      <c r="B504" s="67"/>
      <c r="C504" s="259" t="str">
        <f>IF($B504="","",VLOOKUP($B504,資料表!$A:$C,2,FALSE))</f>
        <v/>
      </c>
      <c r="D504" s="259" t="str">
        <f>IF($B504="","",VLOOKUP($B504,資料表!$A:$C,3,FALSE))</f>
        <v/>
      </c>
      <c r="E504" s="263"/>
      <c r="F504" s="261" t="str">
        <f>IF($E504="","",VLOOKUP($E504,資料表!$G:$I,2,FALSE))</f>
        <v/>
      </c>
      <c r="G504" s="262" t="str">
        <f>IF($E504="","",VLOOKUP($E504,資料表!$G:$I,3,FALSE))</f>
        <v/>
      </c>
      <c r="H504" s="71"/>
      <c r="I504" s="72"/>
      <c r="J504" s="70"/>
      <c r="K504" s="278">
        <f t="shared" si="14"/>
        <v>0</v>
      </c>
      <c r="L504" s="278">
        <f t="shared" si="15"/>
        <v>0</v>
      </c>
      <c r="M504" s="75"/>
      <c r="N504" s="76"/>
      <c r="O504" s="76"/>
      <c r="P504" s="77"/>
      <c r="Q504" s="18" t="str">
        <f>IF(B504="","",VLOOKUP(B504,資料表!$A$3:$D$198,4,0))</f>
        <v/>
      </c>
    </row>
    <row r="505" spans="1:17" ht="20.100000000000001" customHeight="1">
      <c r="A505" s="290" t="str">
        <f>IF(B505="","",VLOOKUP(B505,資料表!$A$3:$E$298,5,0))</f>
        <v/>
      </c>
      <c r="B505" s="67"/>
      <c r="C505" s="259" t="str">
        <f>IF($B505="","",VLOOKUP($B505,資料表!$A:$C,2,FALSE))</f>
        <v/>
      </c>
      <c r="D505" s="259" t="str">
        <f>IF($B505="","",VLOOKUP($B505,資料表!$A:$C,3,FALSE))</f>
        <v/>
      </c>
      <c r="E505" s="263"/>
      <c r="F505" s="261" t="str">
        <f>IF($E505="","",VLOOKUP($E505,資料表!$G:$I,2,FALSE))</f>
        <v/>
      </c>
      <c r="G505" s="262" t="str">
        <f>IF($E505="","",VLOOKUP($E505,資料表!$G:$I,3,FALSE))</f>
        <v/>
      </c>
      <c r="H505" s="71"/>
      <c r="I505" s="72"/>
      <c r="J505" s="70"/>
      <c r="K505" s="278">
        <f t="shared" si="14"/>
        <v>0</v>
      </c>
      <c r="L505" s="278">
        <f t="shared" si="15"/>
        <v>0</v>
      </c>
      <c r="M505" s="75"/>
      <c r="N505" s="76"/>
      <c r="O505" s="76"/>
      <c r="P505" s="77"/>
      <c r="Q505" s="18" t="str">
        <f>IF(B505="","",VLOOKUP(B505,資料表!$A$3:$D$198,4,0))</f>
        <v/>
      </c>
    </row>
    <row r="506" spans="1:17" ht="20.100000000000001" customHeight="1">
      <c r="A506" s="290" t="str">
        <f>IF(B506="","",VLOOKUP(B506,資料表!$A$3:$E$298,5,0))</f>
        <v/>
      </c>
      <c r="B506" s="67"/>
      <c r="C506" s="259" t="str">
        <f>IF($B506="","",VLOOKUP($B506,資料表!$A:$C,2,FALSE))</f>
        <v/>
      </c>
      <c r="D506" s="259" t="str">
        <f>IF($B506="","",VLOOKUP($B506,資料表!$A:$C,3,FALSE))</f>
        <v/>
      </c>
      <c r="E506" s="263"/>
      <c r="F506" s="261" t="str">
        <f>IF($E506="","",VLOOKUP($E506,資料表!$G:$I,2,FALSE))</f>
        <v/>
      </c>
      <c r="G506" s="262" t="str">
        <f>IF($E506="","",VLOOKUP($E506,資料表!$G:$I,3,FALSE))</f>
        <v/>
      </c>
      <c r="H506" s="71"/>
      <c r="I506" s="72"/>
      <c r="J506" s="70"/>
      <c r="K506" s="278">
        <f t="shared" si="14"/>
        <v>0</v>
      </c>
      <c r="L506" s="278">
        <f t="shared" si="15"/>
        <v>0</v>
      </c>
      <c r="M506" s="75"/>
      <c r="N506" s="76"/>
      <c r="O506" s="76"/>
      <c r="P506" s="77"/>
      <c r="Q506" s="18" t="str">
        <f>IF(B506="","",VLOOKUP(B506,資料表!$A$3:$D$198,4,0))</f>
        <v/>
      </c>
    </row>
    <row r="507" spans="1:17" ht="20.100000000000001" customHeight="1">
      <c r="A507" s="290" t="str">
        <f>IF(B507="","",VLOOKUP(B507,資料表!$A$3:$E$298,5,0))</f>
        <v/>
      </c>
      <c r="B507" s="67"/>
      <c r="C507" s="259" t="str">
        <f>IF($B507="","",VLOOKUP($B507,資料表!$A:$C,2,FALSE))</f>
        <v/>
      </c>
      <c r="D507" s="259" t="str">
        <f>IF($B507="","",VLOOKUP($B507,資料表!$A:$C,3,FALSE))</f>
        <v/>
      </c>
      <c r="E507" s="263"/>
      <c r="F507" s="261" t="str">
        <f>IF($E507="","",VLOOKUP($E507,資料表!$G:$I,2,FALSE))</f>
        <v/>
      </c>
      <c r="G507" s="262" t="str">
        <f>IF($E507="","",VLOOKUP($E507,資料表!$G:$I,3,FALSE))</f>
        <v/>
      </c>
      <c r="H507" s="71"/>
      <c r="I507" s="72"/>
      <c r="J507" s="70"/>
      <c r="K507" s="278">
        <f t="shared" si="14"/>
        <v>0</v>
      </c>
      <c r="L507" s="278">
        <f t="shared" si="15"/>
        <v>0</v>
      </c>
      <c r="M507" s="75"/>
      <c r="N507" s="76"/>
      <c r="O507" s="76"/>
      <c r="P507" s="77"/>
      <c r="Q507" s="18" t="str">
        <f>IF(B507="","",VLOOKUP(B507,資料表!$A$3:$D$198,4,0))</f>
        <v/>
      </c>
    </row>
    <row r="508" spans="1:17" ht="20.100000000000001" customHeight="1">
      <c r="A508" s="290" t="str">
        <f>IF(B508="","",VLOOKUP(B508,資料表!$A$3:$E$298,5,0))</f>
        <v/>
      </c>
      <c r="B508" s="67"/>
      <c r="C508" s="259" t="str">
        <f>IF($B508="","",VLOOKUP($B508,資料表!$A:$C,2,FALSE))</f>
        <v/>
      </c>
      <c r="D508" s="259" t="str">
        <f>IF($B508="","",VLOOKUP($B508,資料表!$A:$C,3,FALSE))</f>
        <v/>
      </c>
      <c r="E508" s="263"/>
      <c r="F508" s="261" t="str">
        <f>IF($E508="","",VLOOKUP($E508,資料表!$G:$I,2,FALSE))</f>
        <v/>
      </c>
      <c r="G508" s="262" t="str">
        <f>IF($E508="","",VLOOKUP($E508,資料表!$G:$I,3,FALSE))</f>
        <v/>
      </c>
      <c r="H508" s="71"/>
      <c r="I508" s="72"/>
      <c r="J508" s="70"/>
      <c r="K508" s="278">
        <f t="shared" si="14"/>
        <v>0</v>
      </c>
      <c r="L508" s="278">
        <f t="shared" si="15"/>
        <v>0</v>
      </c>
      <c r="M508" s="75"/>
      <c r="N508" s="76"/>
      <c r="O508" s="76"/>
      <c r="P508" s="77"/>
      <c r="Q508" s="18" t="str">
        <f>IF(B508="","",VLOOKUP(B508,資料表!$A$3:$D$198,4,0))</f>
        <v/>
      </c>
    </row>
    <row r="509" spans="1:17" ht="20.100000000000001" customHeight="1">
      <c r="A509" s="290" t="str">
        <f>IF(B509="","",VLOOKUP(B509,資料表!$A$3:$E$298,5,0))</f>
        <v/>
      </c>
      <c r="B509" s="67"/>
      <c r="C509" s="259" t="str">
        <f>IF($B509="","",VLOOKUP($B509,資料表!$A:$C,2,FALSE))</f>
        <v/>
      </c>
      <c r="D509" s="259" t="str">
        <f>IF($B509="","",VLOOKUP($B509,資料表!$A:$C,3,FALSE))</f>
        <v/>
      </c>
      <c r="E509" s="263"/>
      <c r="F509" s="261" t="str">
        <f>IF($E509="","",VLOOKUP($E509,資料表!$G:$I,2,FALSE))</f>
        <v/>
      </c>
      <c r="G509" s="262" t="str">
        <f>IF($E509="","",VLOOKUP($E509,資料表!$G:$I,3,FALSE))</f>
        <v/>
      </c>
      <c r="H509" s="71"/>
      <c r="I509" s="72"/>
      <c r="J509" s="70"/>
      <c r="K509" s="278">
        <f t="shared" si="14"/>
        <v>0</v>
      </c>
      <c r="L509" s="278">
        <f t="shared" si="15"/>
        <v>0</v>
      </c>
      <c r="M509" s="75"/>
      <c r="N509" s="76"/>
      <c r="O509" s="76"/>
      <c r="P509" s="77"/>
      <c r="Q509" s="18" t="str">
        <f>IF(B509="","",VLOOKUP(B509,資料表!$A$3:$D$198,4,0))</f>
        <v/>
      </c>
    </row>
    <row r="510" spans="1:17" ht="20.100000000000001" customHeight="1">
      <c r="A510" s="290" t="str">
        <f>IF(B510="","",VLOOKUP(B510,資料表!$A$3:$E$298,5,0))</f>
        <v/>
      </c>
      <c r="B510" s="67"/>
      <c r="C510" s="259" t="str">
        <f>IF($B510="","",VLOOKUP($B510,資料表!$A:$C,2,FALSE))</f>
        <v/>
      </c>
      <c r="D510" s="259" t="str">
        <f>IF($B510="","",VLOOKUP($B510,資料表!$A:$C,3,FALSE))</f>
        <v/>
      </c>
      <c r="E510" s="263"/>
      <c r="F510" s="261" t="str">
        <f>IF($E510="","",VLOOKUP($E510,資料表!$G:$I,2,FALSE))</f>
        <v/>
      </c>
      <c r="G510" s="262" t="str">
        <f>IF($E510="","",VLOOKUP($E510,資料表!$G:$I,3,FALSE))</f>
        <v/>
      </c>
      <c r="H510" s="71"/>
      <c r="I510" s="72"/>
      <c r="J510" s="70"/>
      <c r="K510" s="278">
        <f t="shared" si="14"/>
        <v>0</v>
      </c>
      <c r="L510" s="278">
        <f t="shared" si="15"/>
        <v>0</v>
      </c>
      <c r="M510" s="75"/>
      <c r="N510" s="76"/>
      <c r="O510" s="76"/>
      <c r="P510" s="77"/>
      <c r="Q510" s="18" t="str">
        <f>IF(B510="","",VLOOKUP(B510,資料表!$A$3:$D$198,4,0))</f>
        <v/>
      </c>
    </row>
    <row r="511" spans="1:17" ht="20.100000000000001" customHeight="1">
      <c r="A511" s="290" t="str">
        <f>IF(B511="","",VLOOKUP(B511,資料表!$A$3:$E$298,5,0))</f>
        <v/>
      </c>
      <c r="B511" s="67"/>
      <c r="C511" s="259" t="str">
        <f>IF($B511="","",VLOOKUP($B511,資料表!$A:$C,2,FALSE))</f>
        <v/>
      </c>
      <c r="D511" s="259" t="str">
        <f>IF($B511="","",VLOOKUP($B511,資料表!$A:$C,3,FALSE))</f>
        <v/>
      </c>
      <c r="E511" s="263"/>
      <c r="F511" s="261" t="str">
        <f>IF($E511="","",VLOOKUP($E511,資料表!$G:$I,2,FALSE))</f>
        <v/>
      </c>
      <c r="G511" s="262" t="str">
        <f>IF($E511="","",VLOOKUP($E511,資料表!$G:$I,3,FALSE))</f>
        <v/>
      </c>
      <c r="H511" s="71"/>
      <c r="I511" s="72"/>
      <c r="J511" s="70"/>
      <c r="K511" s="278">
        <f t="shared" si="14"/>
        <v>0</v>
      </c>
      <c r="L511" s="278">
        <f t="shared" si="15"/>
        <v>0</v>
      </c>
      <c r="M511" s="75"/>
      <c r="N511" s="76"/>
      <c r="O511" s="76"/>
      <c r="P511" s="77"/>
      <c r="Q511" s="18" t="str">
        <f>IF(B511="","",VLOOKUP(B511,資料表!$A$3:$D$198,4,0))</f>
        <v/>
      </c>
    </row>
    <row r="512" spans="1:17" ht="20.100000000000001" customHeight="1">
      <c r="A512" s="290" t="str">
        <f>IF(B512="","",VLOOKUP(B512,資料表!$A$3:$E$298,5,0))</f>
        <v/>
      </c>
      <c r="B512" s="67"/>
      <c r="C512" s="259" t="str">
        <f>IF($B512="","",VLOOKUP($B512,資料表!$A:$C,2,FALSE))</f>
        <v/>
      </c>
      <c r="D512" s="259" t="str">
        <f>IF($B512="","",VLOOKUP($B512,資料表!$A:$C,3,FALSE))</f>
        <v/>
      </c>
      <c r="E512" s="263"/>
      <c r="F512" s="261" t="str">
        <f>IF($E512="","",VLOOKUP($E512,資料表!$G:$I,2,FALSE))</f>
        <v/>
      </c>
      <c r="G512" s="262" t="str">
        <f>IF($E512="","",VLOOKUP($E512,資料表!$G:$I,3,FALSE))</f>
        <v/>
      </c>
      <c r="H512" s="71"/>
      <c r="I512" s="72"/>
      <c r="J512" s="70"/>
      <c r="K512" s="278">
        <f t="shared" si="14"/>
        <v>0</v>
      </c>
      <c r="L512" s="278">
        <f t="shared" si="15"/>
        <v>0</v>
      </c>
      <c r="M512" s="75"/>
      <c r="N512" s="76"/>
      <c r="O512" s="76"/>
      <c r="P512" s="77"/>
      <c r="Q512" s="18" t="str">
        <f>IF(B512="","",VLOOKUP(B512,資料表!$A$3:$D$198,4,0))</f>
        <v/>
      </c>
    </row>
    <row r="513" spans="1:17" ht="20.100000000000001" customHeight="1">
      <c r="A513" s="290" t="str">
        <f>IF(B513="","",VLOOKUP(B513,資料表!$A$3:$E$298,5,0))</f>
        <v/>
      </c>
      <c r="B513" s="67"/>
      <c r="C513" s="259" t="str">
        <f>IF($B513="","",VLOOKUP($B513,資料表!$A:$C,2,FALSE))</f>
        <v/>
      </c>
      <c r="D513" s="259" t="str">
        <f>IF($B513="","",VLOOKUP($B513,資料表!$A:$C,3,FALSE))</f>
        <v/>
      </c>
      <c r="E513" s="263"/>
      <c r="F513" s="261" t="str">
        <f>IF($E513="","",VLOOKUP($E513,資料表!$G:$I,2,FALSE))</f>
        <v/>
      </c>
      <c r="G513" s="262" t="str">
        <f>IF($E513="","",VLOOKUP($E513,資料表!$G:$I,3,FALSE))</f>
        <v/>
      </c>
      <c r="H513" s="71"/>
      <c r="I513" s="72"/>
      <c r="J513" s="70"/>
      <c r="K513" s="278">
        <f t="shared" si="14"/>
        <v>0</v>
      </c>
      <c r="L513" s="278">
        <f t="shared" si="15"/>
        <v>0</v>
      </c>
      <c r="M513" s="75"/>
      <c r="N513" s="76"/>
      <c r="O513" s="76"/>
      <c r="P513" s="77"/>
      <c r="Q513" s="18" t="str">
        <f>IF(B513="","",VLOOKUP(B513,資料表!$A$3:$D$198,4,0))</f>
        <v/>
      </c>
    </row>
    <row r="514" spans="1:17" ht="20.100000000000001" customHeight="1">
      <c r="A514" s="290" t="str">
        <f>IF(B514="","",VLOOKUP(B514,資料表!$A$3:$E$298,5,0))</f>
        <v/>
      </c>
      <c r="B514" s="67"/>
      <c r="C514" s="259" t="str">
        <f>IF($B514="","",VLOOKUP($B514,資料表!$A:$C,2,FALSE))</f>
        <v/>
      </c>
      <c r="D514" s="259" t="str">
        <f>IF($B514="","",VLOOKUP($B514,資料表!$A:$C,3,FALSE))</f>
        <v/>
      </c>
      <c r="E514" s="263"/>
      <c r="F514" s="261" t="str">
        <f>IF($E514="","",VLOOKUP($E514,資料表!$G:$I,2,FALSE))</f>
        <v/>
      </c>
      <c r="G514" s="262" t="str">
        <f>IF($E514="","",VLOOKUP($E514,資料表!$G:$I,3,FALSE))</f>
        <v/>
      </c>
      <c r="H514" s="71"/>
      <c r="I514" s="72"/>
      <c r="J514" s="70"/>
      <c r="K514" s="278">
        <f t="shared" si="14"/>
        <v>0</v>
      </c>
      <c r="L514" s="278">
        <f t="shared" si="15"/>
        <v>0</v>
      </c>
      <c r="M514" s="75"/>
      <c r="N514" s="76"/>
      <c r="O514" s="76"/>
      <c r="P514" s="77"/>
      <c r="Q514" s="18" t="str">
        <f>IF(B514="","",VLOOKUP(B514,資料表!$A$3:$D$198,4,0))</f>
        <v/>
      </c>
    </row>
    <row r="515" spans="1:17" ht="20.100000000000001" customHeight="1">
      <c r="A515" s="290" t="str">
        <f>IF(B515="","",VLOOKUP(B515,資料表!$A$3:$E$298,5,0))</f>
        <v/>
      </c>
      <c r="B515" s="67"/>
      <c r="C515" s="259" t="str">
        <f>IF($B515="","",VLOOKUP($B515,資料表!$A:$C,2,FALSE))</f>
        <v/>
      </c>
      <c r="D515" s="259" t="str">
        <f>IF($B515="","",VLOOKUP($B515,資料表!$A:$C,3,FALSE))</f>
        <v/>
      </c>
      <c r="E515" s="263"/>
      <c r="F515" s="261" t="str">
        <f>IF($E515="","",VLOOKUP($E515,資料表!$G:$I,2,FALSE))</f>
        <v/>
      </c>
      <c r="G515" s="262" t="str">
        <f>IF($E515="","",VLOOKUP($E515,資料表!$G:$I,3,FALSE))</f>
        <v/>
      </c>
      <c r="H515" s="71"/>
      <c r="I515" s="72"/>
      <c r="J515" s="70"/>
      <c r="K515" s="278">
        <f t="shared" si="14"/>
        <v>0</v>
      </c>
      <c r="L515" s="278">
        <f t="shared" si="15"/>
        <v>0</v>
      </c>
      <c r="M515" s="75"/>
      <c r="N515" s="76"/>
      <c r="O515" s="76"/>
      <c r="P515" s="77"/>
      <c r="Q515" s="18" t="str">
        <f>IF(B515="","",VLOOKUP(B515,資料表!$A$3:$D$198,4,0))</f>
        <v/>
      </c>
    </row>
    <row r="516" spans="1:17" ht="20.100000000000001" customHeight="1">
      <c r="A516" s="290" t="str">
        <f>IF(B516="","",VLOOKUP(B516,資料表!$A$3:$E$298,5,0))</f>
        <v/>
      </c>
      <c r="B516" s="67"/>
      <c r="C516" s="259" t="str">
        <f>IF($B516="","",VLOOKUP($B516,資料表!$A:$C,2,FALSE))</f>
        <v/>
      </c>
      <c r="D516" s="259" t="str">
        <f>IF($B516="","",VLOOKUP($B516,資料表!$A:$C,3,FALSE))</f>
        <v/>
      </c>
      <c r="E516" s="263"/>
      <c r="F516" s="261" t="str">
        <f>IF($E516="","",VLOOKUP($E516,資料表!$G:$I,2,FALSE))</f>
        <v/>
      </c>
      <c r="G516" s="262" t="str">
        <f>IF($E516="","",VLOOKUP($E516,資料表!$G:$I,3,FALSE))</f>
        <v/>
      </c>
      <c r="H516" s="71"/>
      <c r="I516" s="72"/>
      <c r="J516" s="70"/>
      <c r="K516" s="278">
        <f t="shared" si="14"/>
        <v>0</v>
      </c>
      <c r="L516" s="278">
        <f t="shared" si="15"/>
        <v>0</v>
      </c>
      <c r="M516" s="75"/>
      <c r="N516" s="76"/>
      <c r="O516" s="76"/>
      <c r="P516" s="77"/>
      <c r="Q516" s="18" t="str">
        <f>IF(B516="","",VLOOKUP(B516,資料表!$A$3:$D$198,4,0))</f>
        <v/>
      </c>
    </row>
    <row r="517" spans="1:17" ht="20.100000000000001" customHeight="1">
      <c r="A517" s="290" t="str">
        <f>IF(B517="","",VLOOKUP(B517,資料表!$A$3:$E$298,5,0))</f>
        <v/>
      </c>
      <c r="B517" s="67"/>
      <c r="C517" s="259" t="str">
        <f>IF($B517="","",VLOOKUP($B517,資料表!$A:$C,2,FALSE))</f>
        <v/>
      </c>
      <c r="D517" s="259" t="str">
        <f>IF($B517="","",VLOOKUP($B517,資料表!$A:$C,3,FALSE))</f>
        <v/>
      </c>
      <c r="E517" s="263"/>
      <c r="F517" s="261" t="str">
        <f>IF($E517="","",VLOOKUP($E517,資料表!$G:$I,2,FALSE))</f>
        <v/>
      </c>
      <c r="G517" s="262" t="str">
        <f>IF($E517="","",VLOOKUP($E517,資料表!$G:$I,3,FALSE))</f>
        <v/>
      </c>
      <c r="H517" s="71"/>
      <c r="I517" s="72"/>
      <c r="J517" s="70"/>
      <c r="K517" s="278">
        <f t="shared" si="14"/>
        <v>0</v>
      </c>
      <c r="L517" s="278">
        <f t="shared" si="15"/>
        <v>0</v>
      </c>
      <c r="M517" s="75"/>
      <c r="N517" s="76"/>
      <c r="O517" s="76"/>
      <c r="P517" s="77"/>
      <c r="Q517" s="18" t="str">
        <f>IF(B517="","",VLOOKUP(B517,資料表!$A$3:$D$198,4,0))</f>
        <v/>
      </c>
    </row>
    <row r="518" spans="1:17" ht="20.100000000000001" customHeight="1">
      <c r="A518" s="290" t="str">
        <f>IF(B518="","",VLOOKUP(B518,資料表!$A$3:$E$298,5,0))</f>
        <v/>
      </c>
      <c r="B518" s="67"/>
      <c r="C518" s="259" t="str">
        <f>IF($B518="","",VLOOKUP($B518,資料表!$A:$C,2,FALSE))</f>
        <v/>
      </c>
      <c r="D518" s="259" t="str">
        <f>IF($B518="","",VLOOKUP($B518,資料表!$A:$C,3,FALSE))</f>
        <v/>
      </c>
      <c r="E518" s="263"/>
      <c r="F518" s="261" t="str">
        <f>IF($E518="","",VLOOKUP($E518,資料表!$G:$I,2,FALSE))</f>
        <v/>
      </c>
      <c r="G518" s="262" t="str">
        <f>IF($E518="","",VLOOKUP($E518,資料表!$G:$I,3,FALSE))</f>
        <v/>
      </c>
      <c r="H518" s="71"/>
      <c r="I518" s="72"/>
      <c r="J518" s="70"/>
      <c r="K518" s="278">
        <f t="shared" si="14"/>
        <v>0</v>
      </c>
      <c r="L518" s="278">
        <f t="shared" si="15"/>
        <v>0</v>
      </c>
      <c r="M518" s="75"/>
      <c r="N518" s="76"/>
      <c r="O518" s="76"/>
      <c r="P518" s="77"/>
      <c r="Q518" s="18" t="str">
        <f>IF(B518="","",VLOOKUP(B518,資料表!$A$3:$D$198,4,0))</f>
        <v/>
      </c>
    </row>
    <row r="519" spans="1:17" ht="20.100000000000001" customHeight="1">
      <c r="A519" s="290" t="str">
        <f>IF(B519="","",VLOOKUP(B519,資料表!$A$3:$E$298,5,0))</f>
        <v/>
      </c>
      <c r="B519" s="67"/>
      <c r="C519" s="259" t="str">
        <f>IF($B519="","",VLOOKUP($B519,資料表!$A:$C,2,FALSE))</f>
        <v/>
      </c>
      <c r="D519" s="259" t="str">
        <f>IF($B519="","",VLOOKUP($B519,資料表!$A:$C,3,FALSE))</f>
        <v/>
      </c>
      <c r="E519" s="263"/>
      <c r="F519" s="261" t="str">
        <f>IF($E519="","",VLOOKUP($E519,資料表!$G:$I,2,FALSE))</f>
        <v/>
      </c>
      <c r="G519" s="262" t="str">
        <f>IF($E519="","",VLOOKUP($E519,資料表!$G:$I,3,FALSE))</f>
        <v/>
      </c>
      <c r="H519" s="71"/>
      <c r="I519" s="72"/>
      <c r="J519" s="70"/>
      <c r="K519" s="278">
        <f t="shared" si="14"/>
        <v>0</v>
      </c>
      <c r="L519" s="278">
        <f t="shared" si="15"/>
        <v>0</v>
      </c>
      <c r="M519" s="75"/>
      <c r="N519" s="76"/>
      <c r="O519" s="76"/>
      <c r="P519" s="77"/>
      <c r="Q519" s="18" t="str">
        <f>IF(B519="","",VLOOKUP(B519,資料表!$A$3:$D$198,4,0))</f>
        <v/>
      </c>
    </row>
    <row r="520" spans="1:17" ht="20.100000000000001" customHeight="1">
      <c r="A520" s="290" t="str">
        <f>IF(B520="","",VLOOKUP(B520,資料表!$A$3:$E$298,5,0))</f>
        <v/>
      </c>
      <c r="B520" s="67"/>
      <c r="C520" s="259" t="str">
        <f>IF($B520="","",VLOOKUP($B520,資料表!$A:$C,2,FALSE))</f>
        <v/>
      </c>
      <c r="D520" s="259" t="str">
        <f>IF($B520="","",VLOOKUP($B520,資料表!$A:$C,3,FALSE))</f>
        <v/>
      </c>
      <c r="E520" s="263"/>
      <c r="F520" s="261" t="str">
        <f>IF($E520="","",VLOOKUP($E520,資料表!$G:$I,2,FALSE))</f>
        <v/>
      </c>
      <c r="G520" s="262" t="str">
        <f>IF($E520="","",VLOOKUP($E520,資料表!$G:$I,3,FALSE))</f>
        <v/>
      </c>
      <c r="H520" s="71"/>
      <c r="I520" s="72"/>
      <c r="J520" s="70"/>
      <c r="K520" s="278">
        <f t="shared" si="14"/>
        <v>0</v>
      </c>
      <c r="L520" s="278">
        <f t="shared" si="15"/>
        <v>0</v>
      </c>
      <c r="M520" s="75"/>
      <c r="N520" s="76"/>
      <c r="O520" s="76"/>
      <c r="P520" s="77"/>
      <c r="Q520" s="18" t="str">
        <f>IF(B520="","",VLOOKUP(B520,資料表!$A$3:$D$198,4,0))</f>
        <v/>
      </c>
    </row>
    <row r="521" spans="1:17" ht="20.100000000000001" customHeight="1">
      <c r="A521" s="290" t="str">
        <f>IF(B521="","",VLOOKUP(B521,資料表!$A$3:$E$298,5,0))</f>
        <v/>
      </c>
      <c r="B521" s="67"/>
      <c r="C521" s="259" t="str">
        <f>IF($B521="","",VLOOKUP($B521,資料表!$A:$C,2,FALSE))</f>
        <v/>
      </c>
      <c r="D521" s="259" t="str">
        <f>IF($B521="","",VLOOKUP($B521,資料表!$A:$C,3,FALSE))</f>
        <v/>
      </c>
      <c r="E521" s="263"/>
      <c r="F521" s="261" t="str">
        <f>IF($E521="","",VLOOKUP($E521,資料表!$G:$I,2,FALSE))</f>
        <v/>
      </c>
      <c r="G521" s="262" t="str">
        <f>IF($E521="","",VLOOKUP($E521,資料表!$G:$I,3,FALSE))</f>
        <v/>
      </c>
      <c r="H521" s="71"/>
      <c r="I521" s="72"/>
      <c r="J521" s="70"/>
      <c r="K521" s="278">
        <f t="shared" si="14"/>
        <v>0</v>
      </c>
      <c r="L521" s="278">
        <f t="shared" si="15"/>
        <v>0</v>
      </c>
      <c r="M521" s="75"/>
      <c r="N521" s="76"/>
      <c r="O521" s="76"/>
      <c r="P521" s="77"/>
      <c r="Q521" s="18" t="str">
        <f>IF(B521="","",VLOOKUP(B521,資料表!$A$3:$D$198,4,0))</f>
        <v/>
      </c>
    </row>
    <row r="522" spans="1:17" ht="20.100000000000001" customHeight="1">
      <c r="A522" s="290" t="str">
        <f>IF(B522="","",VLOOKUP(B522,資料表!$A$3:$E$298,5,0))</f>
        <v/>
      </c>
      <c r="B522" s="67"/>
      <c r="C522" s="259" t="str">
        <f>IF($B522="","",VLOOKUP($B522,資料表!$A:$C,2,FALSE))</f>
        <v/>
      </c>
      <c r="D522" s="259" t="str">
        <f>IF($B522="","",VLOOKUP($B522,資料表!$A:$C,3,FALSE))</f>
        <v/>
      </c>
      <c r="E522" s="263"/>
      <c r="F522" s="261" t="str">
        <f>IF($E522="","",VLOOKUP($E522,資料表!$G:$I,2,FALSE))</f>
        <v/>
      </c>
      <c r="G522" s="262" t="str">
        <f>IF($E522="","",VLOOKUP($E522,資料表!$G:$I,3,FALSE))</f>
        <v/>
      </c>
      <c r="H522" s="71"/>
      <c r="I522" s="72"/>
      <c r="J522" s="70"/>
      <c r="K522" s="278">
        <f t="shared" si="14"/>
        <v>0</v>
      </c>
      <c r="L522" s="278">
        <f t="shared" si="15"/>
        <v>0</v>
      </c>
      <c r="M522" s="75"/>
      <c r="N522" s="76"/>
      <c r="O522" s="76"/>
      <c r="P522" s="77"/>
      <c r="Q522" s="18" t="str">
        <f>IF(B522="","",VLOOKUP(B522,資料表!$A$3:$D$198,4,0))</f>
        <v/>
      </c>
    </row>
    <row r="523" spans="1:17" ht="20.100000000000001" customHeight="1">
      <c r="A523" s="290" t="str">
        <f>IF(B523="","",VLOOKUP(B523,資料表!$A$3:$E$298,5,0))</f>
        <v/>
      </c>
      <c r="B523" s="67"/>
      <c r="C523" s="259" t="str">
        <f>IF($B523="","",VLOOKUP($B523,資料表!$A:$C,2,FALSE))</f>
        <v/>
      </c>
      <c r="D523" s="259" t="str">
        <f>IF($B523="","",VLOOKUP($B523,資料表!$A:$C,3,FALSE))</f>
        <v/>
      </c>
      <c r="E523" s="263"/>
      <c r="F523" s="261" t="str">
        <f>IF($E523="","",VLOOKUP($E523,資料表!$G:$I,2,FALSE))</f>
        <v/>
      </c>
      <c r="G523" s="262" t="str">
        <f>IF($E523="","",VLOOKUP($E523,資料表!$G:$I,3,FALSE))</f>
        <v/>
      </c>
      <c r="H523" s="71"/>
      <c r="I523" s="72"/>
      <c r="J523" s="70"/>
      <c r="K523" s="278">
        <f t="shared" ref="K523:K586" si="16">IF(OR($M523=1,$M523=""),ROUND($J523*0.05,0),0)</f>
        <v>0</v>
      </c>
      <c r="L523" s="278">
        <f t="shared" ref="L523:L586" si="17">SUM(J523:K523)</f>
        <v>0</v>
      </c>
      <c r="M523" s="75"/>
      <c r="N523" s="76"/>
      <c r="O523" s="76"/>
      <c r="P523" s="77"/>
      <c r="Q523" s="18" t="str">
        <f>IF(B523="","",VLOOKUP(B523,資料表!$A$3:$D$198,4,0))</f>
        <v/>
      </c>
    </row>
    <row r="524" spans="1:17" ht="20.100000000000001" customHeight="1">
      <c r="A524" s="290" t="str">
        <f>IF(B524="","",VLOOKUP(B524,資料表!$A$3:$E$298,5,0))</f>
        <v/>
      </c>
      <c r="B524" s="67"/>
      <c r="C524" s="259" t="str">
        <f>IF($B524="","",VLOOKUP($B524,資料表!$A:$C,2,FALSE))</f>
        <v/>
      </c>
      <c r="D524" s="259" t="str">
        <f>IF($B524="","",VLOOKUP($B524,資料表!$A:$C,3,FALSE))</f>
        <v/>
      </c>
      <c r="E524" s="263"/>
      <c r="F524" s="261" t="str">
        <f>IF($E524="","",VLOOKUP($E524,資料表!$G:$I,2,FALSE))</f>
        <v/>
      </c>
      <c r="G524" s="262" t="str">
        <f>IF($E524="","",VLOOKUP($E524,資料表!$G:$I,3,FALSE))</f>
        <v/>
      </c>
      <c r="H524" s="71"/>
      <c r="I524" s="72"/>
      <c r="J524" s="70"/>
      <c r="K524" s="278">
        <f t="shared" si="16"/>
        <v>0</v>
      </c>
      <c r="L524" s="278">
        <f t="shared" si="17"/>
        <v>0</v>
      </c>
      <c r="M524" s="75"/>
      <c r="N524" s="76"/>
      <c r="O524" s="76"/>
      <c r="P524" s="77"/>
      <c r="Q524" s="18" t="str">
        <f>IF(B524="","",VLOOKUP(B524,資料表!$A$3:$D$198,4,0))</f>
        <v/>
      </c>
    </row>
    <row r="525" spans="1:17" ht="20.100000000000001" customHeight="1">
      <c r="A525" s="290" t="str">
        <f>IF(B525="","",VLOOKUP(B525,資料表!$A$3:$E$298,5,0))</f>
        <v/>
      </c>
      <c r="B525" s="67"/>
      <c r="C525" s="259" t="str">
        <f>IF($B525="","",VLOOKUP($B525,資料表!$A:$C,2,FALSE))</f>
        <v/>
      </c>
      <c r="D525" s="259" t="str">
        <f>IF($B525="","",VLOOKUP($B525,資料表!$A:$C,3,FALSE))</f>
        <v/>
      </c>
      <c r="E525" s="263"/>
      <c r="F525" s="261" t="str">
        <f>IF($E525="","",VLOOKUP($E525,資料表!$G:$I,2,FALSE))</f>
        <v/>
      </c>
      <c r="G525" s="262" t="str">
        <f>IF($E525="","",VLOOKUP($E525,資料表!$G:$I,3,FALSE))</f>
        <v/>
      </c>
      <c r="H525" s="71"/>
      <c r="I525" s="72"/>
      <c r="J525" s="70"/>
      <c r="K525" s="278">
        <f t="shared" si="16"/>
        <v>0</v>
      </c>
      <c r="L525" s="278">
        <f t="shared" si="17"/>
        <v>0</v>
      </c>
      <c r="M525" s="75"/>
      <c r="N525" s="76"/>
      <c r="O525" s="76"/>
      <c r="P525" s="77"/>
      <c r="Q525" s="18" t="str">
        <f>IF(B525="","",VLOOKUP(B525,資料表!$A$3:$D$198,4,0))</f>
        <v/>
      </c>
    </row>
    <row r="526" spans="1:17" ht="20.100000000000001" customHeight="1">
      <c r="A526" s="290" t="str">
        <f>IF(B526="","",VLOOKUP(B526,資料表!$A$3:$E$298,5,0))</f>
        <v/>
      </c>
      <c r="B526" s="67"/>
      <c r="C526" s="259" t="str">
        <f>IF($B526="","",VLOOKUP($B526,資料表!$A:$C,2,FALSE))</f>
        <v/>
      </c>
      <c r="D526" s="259" t="str">
        <f>IF($B526="","",VLOOKUP($B526,資料表!$A:$C,3,FALSE))</f>
        <v/>
      </c>
      <c r="E526" s="263"/>
      <c r="F526" s="261" t="str">
        <f>IF($E526="","",VLOOKUP($E526,資料表!$G:$I,2,FALSE))</f>
        <v/>
      </c>
      <c r="G526" s="262" t="str">
        <f>IF($E526="","",VLOOKUP($E526,資料表!$G:$I,3,FALSE))</f>
        <v/>
      </c>
      <c r="H526" s="71"/>
      <c r="I526" s="72"/>
      <c r="J526" s="70"/>
      <c r="K526" s="278">
        <f t="shared" si="16"/>
        <v>0</v>
      </c>
      <c r="L526" s="278">
        <f t="shared" si="17"/>
        <v>0</v>
      </c>
      <c r="M526" s="75"/>
      <c r="N526" s="76"/>
      <c r="O526" s="76"/>
      <c r="P526" s="77"/>
      <c r="Q526" s="18" t="str">
        <f>IF(B526="","",VLOOKUP(B526,資料表!$A$3:$D$198,4,0))</f>
        <v/>
      </c>
    </row>
    <row r="527" spans="1:17" ht="20.100000000000001" customHeight="1">
      <c r="A527" s="290" t="str">
        <f>IF(B527="","",VLOOKUP(B527,資料表!$A$3:$E$298,5,0))</f>
        <v/>
      </c>
      <c r="B527" s="67"/>
      <c r="C527" s="259" t="str">
        <f>IF($B527="","",VLOOKUP($B527,資料表!$A:$C,2,FALSE))</f>
        <v/>
      </c>
      <c r="D527" s="259" t="str">
        <f>IF($B527="","",VLOOKUP($B527,資料表!$A:$C,3,FALSE))</f>
        <v/>
      </c>
      <c r="E527" s="263"/>
      <c r="F527" s="261" t="str">
        <f>IF($E527="","",VLOOKUP($E527,資料表!$G:$I,2,FALSE))</f>
        <v/>
      </c>
      <c r="G527" s="262" t="str">
        <f>IF($E527="","",VLOOKUP($E527,資料表!$G:$I,3,FALSE))</f>
        <v/>
      </c>
      <c r="H527" s="71"/>
      <c r="I527" s="72"/>
      <c r="J527" s="70"/>
      <c r="K527" s="278">
        <f t="shared" si="16"/>
        <v>0</v>
      </c>
      <c r="L527" s="278">
        <f t="shared" si="17"/>
        <v>0</v>
      </c>
      <c r="M527" s="75"/>
      <c r="N527" s="76"/>
      <c r="O527" s="76"/>
      <c r="P527" s="77"/>
      <c r="Q527" s="18" t="str">
        <f>IF(B527="","",VLOOKUP(B527,資料表!$A$3:$D$198,4,0))</f>
        <v/>
      </c>
    </row>
    <row r="528" spans="1:17" ht="20.100000000000001" customHeight="1">
      <c r="A528" s="290" t="str">
        <f>IF(B528="","",VLOOKUP(B528,資料表!$A$3:$E$298,5,0))</f>
        <v/>
      </c>
      <c r="B528" s="67"/>
      <c r="C528" s="259" t="str">
        <f>IF($B528="","",VLOOKUP($B528,資料表!$A:$C,2,FALSE))</f>
        <v/>
      </c>
      <c r="D528" s="259" t="str">
        <f>IF($B528="","",VLOOKUP($B528,資料表!$A:$C,3,FALSE))</f>
        <v/>
      </c>
      <c r="E528" s="263"/>
      <c r="F528" s="261" t="str">
        <f>IF($E528="","",VLOOKUP($E528,資料表!$G:$I,2,FALSE))</f>
        <v/>
      </c>
      <c r="G528" s="262" t="str">
        <f>IF($E528="","",VLOOKUP($E528,資料表!$G:$I,3,FALSE))</f>
        <v/>
      </c>
      <c r="H528" s="71"/>
      <c r="I528" s="72"/>
      <c r="J528" s="70"/>
      <c r="K528" s="278">
        <f t="shared" si="16"/>
        <v>0</v>
      </c>
      <c r="L528" s="278">
        <f t="shared" si="17"/>
        <v>0</v>
      </c>
      <c r="M528" s="75"/>
      <c r="N528" s="76"/>
      <c r="O528" s="76"/>
      <c r="P528" s="77"/>
      <c r="Q528" s="18" t="str">
        <f>IF(B528="","",VLOOKUP(B528,資料表!$A$3:$D$198,4,0))</f>
        <v/>
      </c>
    </row>
    <row r="529" spans="1:17" ht="20.100000000000001" customHeight="1">
      <c r="A529" s="290" t="str">
        <f>IF(B529="","",VLOOKUP(B529,資料表!$A$3:$E$298,5,0))</f>
        <v/>
      </c>
      <c r="B529" s="67"/>
      <c r="C529" s="259" t="str">
        <f>IF($B529="","",VLOOKUP($B529,資料表!$A:$C,2,FALSE))</f>
        <v/>
      </c>
      <c r="D529" s="259" t="str">
        <f>IF($B529="","",VLOOKUP($B529,資料表!$A:$C,3,FALSE))</f>
        <v/>
      </c>
      <c r="E529" s="263"/>
      <c r="F529" s="261" t="str">
        <f>IF($E529="","",VLOOKUP($E529,資料表!$G:$I,2,FALSE))</f>
        <v/>
      </c>
      <c r="G529" s="262" t="str">
        <f>IF($E529="","",VLOOKUP($E529,資料表!$G:$I,3,FALSE))</f>
        <v/>
      </c>
      <c r="H529" s="71"/>
      <c r="I529" s="72"/>
      <c r="J529" s="70"/>
      <c r="K529" s="278">
        <f t="shared" si="16"/>
        <v>0</v>
      </c>
      <c r="L529" s="278">
        <f t="shared" si="17"/>
        <v>0</v>
      </c>
      <c r="M529" s="75"/>
      <c r="N529" s="76"/>
      <c r="O529" s="76"/>
      <c r="P529" s="77"/>
      <c r="Q529" s="18" t="str">
        <f>IF(B529="","",VLOOKUP(B529,資料表!$A$3:$D$198,4,0))</f>
        <v/>
      </c>
    </row>
    <row r="530" spans="1:17" ht="20.100000000000001" customHeight="1">
      <c r="A530" s="290" t="str">
        <f>IF(B530="","",VLOOKUP(B530,資料表!$A$3:$E$298,5,0))</f>
        <v/>
      </c>
      <c r="B530" s="67"/>
      <c r="C530" s="259" t="str">
        <f>IF($B530="","",VLOOKUP($B530,資料表!$A:$C,2,FALSE))</f>
        <v/>
      </c>
      <c r="D530" s="259" t="str">
        <f>IF($B530="","",VLOOKUP($B530,資料表!$A:$C,3,FALSE))</f>
        <v/>
      </c>
      <c r="E530" s="263"/>
      <c r="F530" s="261" t="str">
        <f>IF($E530="","",VLOOKUP($E530,資料表!$G:$I,2,FALSE))</f>
        <v/>
      </c>
      <c r="G530" s="262" t="str">
        <f>IF($E530="","",VLOOKUP($E530,資料表!$G:$I,3,FALSE))</f>
        <v/>
      </c>
      <c r="H530" s="71"/>
      <c r="I530" s="72"/>
      <c r="J530" s="70"/>
      <c r="K530" s="278">
        <f t="shared" si="16"/>
        <v>0</v>
      </c>
      <c r="L530" s="278">
        <f t="shared" si="17"/>
        <v>0</v>
      </c>
      <c r="M530" s="75"/>
      <c r="N530" s="76"/>
      <c r="O530" s="76"/>
      <c r="P530" s="77"/>
      <c r="Q530" s="18" t="str">
        <f>IF(B530="","",VLOOKUP(B530,資料表!$A$3:$D$198,4,0))</f>
        <v/>
      </c>
    </row>
    <row r="531" spans="1:17" ht="20.100000000000001" customHeight="1">
      <c r="A531" s="290" t="str">
        <f>IF(B531="","",VLOOKUP(B531,資料表!$A$3:$E$298,5,0))</f>
        <v/>
      </c>
      <c r="B531" s="67"/>
      <c r="C531" s="259" t="str">
        <f>IF($B531="","",VLOOKUP($B531,資料表!$A:$C,2,FALSE))</f>
        <v/>
      </c>
      <c r="D531" s="259" t="str">
        <f>IF($B531="","",VLOOKUP($B531,資料表!$A:$C,3,FALSE))</f>
        <v/>
      </c>
      <c r="E531" s="263"/>
      <c r="F531" s="261" t="str">
        <f>IF($E531="","",VLOOKUP($E531,資料表!$G:$I,2,FALSE))</f>
        <v/>
      </c>
      <c r="G531" s="262" t="str">
        <f>IF($E531="","",VLOOKUP($E531,資料表!$G:$I,3,FALSE))</f>
        <v/>
      </c>
      <c r="H531" s="71"/>
      <c r="I531" s="72"/>
      <c r="J531" s="70"/>
      <c r="K531" s="278">
        <f t="shared" si="16"/>
        <v>0</v>
      </c>
      <c r="L531" s="278">
        <f t="shared" si="17"/>
        <v>0</v>
      </c>
      <c r="M531" s="75"/>
      <c r="N531" s="76"/>
      <c r="O531" s="76"/>
      <c r="P531" s="77"/>
      <c r="Q531" s="18" t="str">
        <f>IF(B531="","",VLOOKUP(B531,資料表!$A$3:$D$198,4,0))</f>
        <v/>
      </c>
    </row>
    <row r="532" spans="1:17" ht="20.100000000000001" customHeight="1">
      <c r="A532" s="290" t="str">
        <f>IF(B532="","",VLOOKUP(B532,資料表!$A$3:$E$298,5,0))</f>
        <v/>
      </c>
      <c r="B532" s="67"/>
      <c r="C532" s="259" t="str">
        <f>IF($B532="","",VLOOKUP($B532,資料表!$A:$C,2,FALSE))</f>
        <v/>
      </c>
      <c r="D532" s="259" t="str">
        <f>IF($B532="","",VLOOKUP($B532,資料表!$A:$C,3,FALSE))</f>
        <v/>
      </c>
      <c r="E532" s="263"/>
      <c r="F532" s="261" t="str">
        <f>IF($E532="","",VLOOKUP($E532,資料表!$G:$I,2,FALSE))</f>
        <v/>
      </c>
      <c r="G532" s="262" t="str">
        <f>IF($E532="","",VLOOKUP($E532,資料表!$G:$I,3,FALSE))</f>
        <v/>
      </c>
      <c r="H532" s="71"/>
      <c r="I532" s="72"/>
      <c r="J532" s="70"/>
      <c r="K532" s="278">
        <f t="shared" si="16"/>
        <v>0</v>
      </c>
      <c r="L532" s="278">
        <f t="shared" si="17"/>
        <v>0</v>
      </c>
      <c r="M532" s="75"/>
      <c r="N532" s="76"/>
      <c r="O532" s="76"/>
      <c r="P532" s="77"/>
      <c r="Q532" s="18" t="str">
        <f>IF(B532="","",VLOOKUP(B532,資料表!$A$3:$D$198,4,0))</f>
        <v/>
      </c>
    </row>
    <row r="533" spans="1:17" ht="20.100000000000001" customHeight="1">
      <c r="A533" s="290" t="str">
        <f>IF(B533="","",VLOOKUP(B533,資料表!$A$3:$E$298,5,0))</f>
        <v/>
      </c>
      <c r="B533" s="67"/>
      <c r="C533" s="259" t="str">
        <f>IF($B533="","",VLOOKUP($B533,資料表!$A:$C,2,FALSE))</f>
        <v/>
      </c>
      <c r="D533" s="259" t="str">
        <f>IF($B533="","",VLOOKUP($B533,資料表!$A:$C,3,FALSE))</f>
        <v/>
      </c>
      <c r="E533" s="263"/>
      <c r="F533" s="261" t="str">
        <f>IF($E533="","",VLOOKUP($E533,資料表!$G:$I,2,FALSE))</f>
        <v/>
      </c>
      <c r="G533" s="262" t="str">
        <f>IF($E533="","",VLOOKUP($E533,資料表!$G:$I,3,FALSE))</f>
        <v/>
      </c>
      <c r="H533" s="71"/>
      <c r="I533" s="72"/>
      <c r="J533" s="70"/>
      <c r="K533" s="278">
        <f t="shared" si="16"/>
        <v>0</v>
      </c>
      <c r="L533" s="278">
        <f t="shared" si="17"/>
        <v>0</v>
      </c>
      <c r="M533" s="75"/>
      <c r="N533" s="76"/>
      <c r="O533" s="76"/>
      <c r="P533" s="77"/>
      <c r="Q533" s="18" t="str">
        <f>IF(B533="","",VLOOKUP(B533,資料表!$A$3:$D$198,4,0))</f>
        <v/>
      </c>
    </row>
    <row r="534" spans="1:17" ht="20.100000000000001" customHeight="1">
      <c r="A534" s="290" t="str">
        <f>IF(B534="","",VLOOKUP(B534,資料表!$A$3:$E$298,5,0))</f>
        <v/>
      </c>
      <c r="B534" s="67"/>
      <c r="C534" s="259" t="str">
        <f>IF($B534="","",VLOOKUP($B534,資料表!$A:$C,2,FALSE))</f>
        <v/>
      </c>
      <c r="D534" s="259" t="str">
        <f>IF($B534="","",VLOOKUP($B534,資料表!$A:$C,3,FALSE))</f>
        <v/>
      </c>
      <c r="E534" s="263"/>
      <c r="F534" s="261" t="str">
        <f>IF($E534="","",VLOOKUP($E534,資料表!$G:$I,2,FALSE))</f>
        <v/>
      </c>
      <c r="G534" s="262" t="str">
        <f>IF($E534="","",VLOOKUP($E534,資料表!$G:$I,3,FALSE))</f>
        <v/>
      </c>
      <c r="H534" s="71"/>
      <c r="I534" s="72"/>
      <c r="J534" s="70"/>
      <c r="K534" s="278">
        <f t="shared" si="16"/>
        <v>0</v>
      </c>
      <c r="L534" s="278">
        <f t="shared" si="17"/>
        <v>0</v>
      </c>
      <c r="M534" s="75"/>
      <c r="N534" s="76"/>
      <c r="O534" s="76"/>
      <c r="P534" s="77"/>
      <c r="Q534" s="18" t="str">
        <f>IF(B534="","",VLOOKUP(B534,資料表!$A$3:$D$198,4,0))</f>
        <v/>
      </c>
    </row>
    <row r="535" spans="1:17" ht="20.100000000000001" customHeight="1">
      <c r="A535" s="290" t="str">
        <f>IF(B535="","",VLOOKUP(B535,資料表!$A$3:$E$298,5,0))</f>
        <v/>
      </c>
      <c r="B535" s="67"/>
      <c r="C535" s="259" t="str">
        <f>IF($B535="","",VLOOKUP($B535,資料表!$A:$C,2,FALSE))</f>
        <v/>
      </c>
      <c r="D535" s="259" t="str">
        <f>IF($B535="","",VLOOKUP($B535,資料表!$A:$C,3,FALSE))</f>
        <v/>
      </c>
      <c r="E535" s="263"/>
      <c r="F535" s="261" t="str">
        <f>IF($E535="","",VLOOKUP($E535,資料表!$G:$I,2,FALSE))</f>
        <v/>
      </c>
      <c r="G535" s="262" t="str">
        <f>IF($E535="","",VLOOKUP($E535,資料表!$G:$I,3,FALSE))</f>
        <v/>
      </c>
      <c r="H535" s="71"/>
      <c r="I535" s="72"/>
      <c r="J535" s="70"/>
      <c r="K535" s="278">
        <f t="shared" si="16"/>
        <v>0</v>
      </c>
      <c r="L535" s="278">
        <f t="shared" si="17"/>
        <v>0</v>
      </c>
      <c r="M535" s="75"/>
      <c r="N535" s="76"/>
      <c r="O535" s="76"/>
      <c r="P535" s="77"/>
      <c r="Q535" s="18" t="str">
        <f>IF(B535="","",VLOOKUP(B535,資料表!$A$3:$D$198,4,0))</f>
        <v/>
      </c>
    </row>
    <row r="536" spans="1:17" ht="20.100000000000001" customHeight="1">
      <c r="A536" s="290" t="str">
        <f>IF(B536="","",VLOOKUP(B536,資料表!$A$3:$E$298,5,0))</f>
        <v/>
      </c>
      <c r="B536" s="67"/>
      <c r="C536" s="259" t="str">
        <f>IF($B536="","",VLOOKUP($B536,資料表!$A:$C,2,FALSE))</f>
        <v/>
      </c>
      <c r="D536" s="259" t="str">
        <f>IF($B536="","",VLOOKUP($B536,資料表!$A:$C,3,FALSE))</f>
        <v/>
      </c>
      <c r="E536" s="263"/>
      <c r="F536" s="261" t="str">
        <f>IF($E536="","",VLOOKUP($E536,資料表!$G:$I,2,FALSE))</f>
        <v/>
      </c>
      <c r="G536" s="262" t="str">
        <f>IF($E536="","",VLOOKUP($E536,資料表!$G:$I,3,FALSE))</f>
        <v/>
      </c>
      <c r="H536" s="71"/>
      <c r="I536" s="72"/>
      <c r="J536" s="70"/>
      <c r="K536" s="278">
        <f t="shared" si="16"/>
        <v>0</v>
      </c>
      <c r="L536" s="278">
        <f t="shared" si="17"/>
        <v>0</v>
      </c>
      <c r="M536" s="75"/>
      <c r="N536" s="76"/>
      <c r="O536" s="76"/>
      <c r="P536" s="77"/>
      <c r="Q536" s="18" t="str">
        <f>IF(B536="","",VLOOKUP(B536,資料表!$A$3:$D$198,4,0))</f>
        <v/>
      </c>
    </row>
    <row r="537" spans="1:17" ht="20.100000000000001" customHeight="1">
      <c r="A537" s="290" t="str">
        <f>IF(B537="","",VLOOKUP(B537,資料表!$A$3:$E$298,5,0))</f>
        <v/>
      </c>
      <c r="B537" s="67"/>
      <c r="C537" s="259" t="str">
        <f>IF($B537="","",VLOOKUP($B537,資料表!$A:$C,2,FALSE))</f>
        <v/>
      </c>
      <c r="D537" s="259" t="str">
        <f>IF($B537="","",VLOOKUP($B537,資料表!$A:$C,3,FALSE))</f>
        <v/>
      </c>
      <c r="E537" s="263"/>
      <c r="F537" s="261" t="str">
        <f>IF($E537="","",VLOOKUP($E537,資料表!$G:$I,2,FALSE))</f>
        <v/>
      </c>
      <c r="G537" s="262" t="str">
        <f>IF($E537="","",VLOOKUP($E537,資料表!$G:$I,3,FALSE))</f>
        <v/>
      </c>
      <c r="H537" s="71"/>
      <c r="I537" s="72"/>
      <c r="J537" s="70"/>
      <c r="K537" s="278">
        <f t="shared" si="16"/>
        <v>0</v>
      </c>
      <c r="L537" s="278">
        <f t="shared" si="17"/>
        <v>0</v>
      </c>
      <c r="M537" s="75"/>
      <c r="N537" s="76"/>
      <c r="O537" s="76"/>
      <c r="P537" s="77"/>
      <c r="Q537" s="18" t="str">
        <f>IF(B537="","",VLOOKUP(B537,資料表!$A$3:$D$198,4,0))</f>
        <v/>
      </c>
    </row>
    <row r="538" spans="1:17" ht="20.100000000000001" customHeight="1">
      <c r="A538" s="290" t="str">
        <f>IF(B538="","",VLOOKUP(B538,資料表!$A$3:$E$298,5,0))</f>
        <v/>
      </c>
      <c r="B538" s="67"/>
      <c r="C538" s="259" t="str">
        <f>IF($B538="","",VLOOKUP($B538,資料表!$A:$C,2,FALSE))</f>
        <v/>
      </c>
      <c r="D538" s="259" t="str">
        <f>IF($B538="","",VLOOKUP($B538,資料表!$A:$C,3,FALSE))</f>
        <v/>
      </c>
      <c r="E538" s="263"/>
      <c r="F538" s="261" t="str">
        <f>IF($E538="","",VLOOKUP($E538,資料表!$G:$I,2,FALSE))</f>
        <v/>
      </c>
      <c r="G538" s="262" t="str">
        <f>IF($E538="","",VLOOKUP($E538,資料表!$G:$I,3,FALSE))</f>
        <v/>
      </c>
      <c r="H538" s="71"/>
      <c r="I538" s="72"/>
      <c r="J538" s="70"/>
      <c r="K538" s="278">
        <f t="shared" si="16"/>
        <v>0</v>
      </c>
      <c r="L538" s="278">
        <f t="shared" si="17"/>
        <v>0</v>
      </c>
      <c r="M538" s="75"/>
      <c r="N538" s="76"/>
      <c r="O538" s="76"/>
      <c r="P538" s="77"/>
      <c r="Q538" s="18" t="str">
        <f>IF(B538="","",VLOOKUP(B538,資料表!$A$3:$D$198,4,0))</f>
        <v/>
      </c>
    </row>
    <row r="539" spans="1:17" ht="20.100000000000001" customHeight="1">
      <c r="A539" s="290" t="str">
        <f>IF(B539="","",VLOOKUP(B539,資料表!$A$3:$E$298,5,0))</f>
        <v/>
      </c>
      <c r="B539" s="67"/>
      <c r="C539" s="259" t="str">
        <f>IF($B539="","",VLOOKUP($B539,資料表!$A:$C,2,FALSE))</f>
        <v/>
      </c>
      <c r="D539" s="259" t="str">
        <f>IF($B539="","",VLOOKUP($B539,資料表!$A:$C,3,FALSE))</f>
        <v/>
      </c>
      <c r="E539" s="263"/>
      <c r="F539" s="261" t="str">
        <f>IF($E539="","",VLOOKUP($E539,資料表!$G:$I,2,FALSE))</f>
        <v/>
      </c>
      <c r="G539" s="262" t="str">
        <f>IF($E539="","",VLOOKUP($E539,資料表!$G:$I,3,FALSE))</f>
        <v/>
      </c>
      <c r="H539" s="71"/>
      <c r="I539" s="72"/>
      <c r="J539" s="70"/>
      <c r="K539" s="278">
        <f t="shared" si="16"/>
        <v>0</v>
      </c>
      <c r="L539" s="278">
        <f t="shared" si="17"/>
        <v>0</v>
      </c>
      <c r="M539" s="75"/>
      <c r="N539" s="76"/>
      <c r="O539" s="76"/>
      <c r="P539" s="77"/>
      <c r="Q539" s="18" t="str">
        <f>IF(B539="","",VLOOKUP(B539,資料表!$A$3:$D$198,4,0))</f>
        <v/>
      </c>
    </row>
    <row r="540" spans="1:17" ht="20.100000000000001" customHeight="1">
      <c r="A540" s="290" t="str">
        <f>IF(B540="","",VLOOKUP(B540,資料表!$A$3:$E$298,5,0))</f>
        <v/>
      </c>
      <c r="B540" s="67"/>
      <c r="C540" s="259" t="str">
        <f>IF($B540="","",VLOOKUP($B540,資料表!$A:$C,2,FALSE))</f>
        <v/>
      </c>
      <c r="D540" s="259" t="str">
        <f>IF($B540="","",VLOOKUP($B540,資料表!$A:$C,3,FALSE))</f>
        <v/>
      </c>
      <c r="E540" s="263"/>
      <c r="F540" s="261" t="str">
        <f>IF($E540="","",VLOOKUP($E540,資料表!$G:$I,2,FALSE))</f>
        <v/>
      </c>
      <c r="G540" s="262" t="str">
        <f>IF($E540="","",VLOOKUP($E540,資料表!$G:$I,3,FALSE))</f>
        <v/>
      </c>
      <c r="H540" s="71"/>
      <c r="I540" s="72"/>
      <c r="J540" s="70"/>
      <c r="K540" s="278">
        <f t="shared" si="16"/>
        <v>0</v>
      </c>
      <c r="L540" s="278">
        <f t="shared" si="17"/>
        <v>0</v>
      </c>
      <c r="M540" s="75"/>
      <c r="N540" s="76"/>
      <c r="O540" s="76"/>
      <c r="P540" s="77"/>
      <c r="Q540" s="18" t="str">
        <f>IF(B540="","",VLOOKUP(B540,資料表!$A$3:$D$198,4,0))</f>
        <v/>
      </c>
    </row>
    <row r="541" spans="1:17" ht="20.100000000000001" customHeight="1">
      <c r="A541" s="290" t="str">
        <f>IF(B541="","",VLOOKUP(B541,資料表!$A$3:$E$298,5,0))</f>
        <v/>
      </c>
      <c r="B541" s="67"/>
      <c r="C541" s="259" t="str">
        <f>IF($B541="","",VLOOKUP($B541,資料表!$A:$C,2,FALSE))</f>
        <v/>
      </c>
      <c r="D541" s="259" t="str">
        <f>IF($B541="","",VLOOKUP($B541,資料表!$A:$C,3,FALSE))</f>
        <v/>
      </c>
      <c r="E541" s="263"/>
      <c r="F541" s="261" t="str">
        <f>IF($E541="","",VLOOKUP($E541,資料表!$G:$I,2,FALSE))</f>
        <v/>
      </c>
      <c r="G541" s="262" t="str">
        <f>IF($E541="","",VLOOKUP($E541,資料表!$G:$I,3,FALSE))</f>
        <v/>
      </c>
      <c r="H541" s="71"/>
      <c r="I541" s="72"/>
      <c r="J541" s="70"/>
      <c r="K541" s="278">
        <f t="shared" si="16"/>
        <v>0</v>
      </c>
      <c r="L541" s="278">
        <f t="shared" si="17"/>
        <v>0</v>
      </c>
      <c r="M541" s="75"/>
      <c r="N541" s="76"/>
      <c r="O541" s="76"/>
      <c r="P541" s="77"/>
      <c r="Q541" s="18" t="str">
        <f>IF(B541="","",VLOOKUP(B541,資料表!$A$3:$D$198,4,0))</f>
        <v/>
      </c>
    </row>
    <row r="542" spans="1:17" ht="20.100000000000001" customHeight="1">
      <c r="A542" s="290" t="str">
        <f>IF(B542="","",VLOOKUP(B542,資料表!$A$3:$E$298,5,0))</f>
        <v/>
      </c>
      <c r="B542" s="67"/>
      <c r="C542" s="259" t="str">
        <f>IF($B542="","",VLOOKUP($B542,資料表!$A:$C,2,FALSE))</f>
        <v/>
      </c>
      <c r="D542" s="259" t="str">
        <f>IF($B542="","",VLOOKUP($B542,資料表!$A:$C,3,FALSE))</f>
        <v/>
      </c>
      <c r="E542" s="263"/>
      <c r="F542" s="261" t="str">
        <f>IF($E542="","",VLOOKUP($E542,資料表!$G:$I,2,FALSE))</f>
        <v/>
      </c>
      <c r="G542" s="262" t="str">
        <f>IF($E542="","",VLOOKUP($E542,資料表!$G:$I,3,FALSE))</f>
        <v/>
      </c>
      <c r="H542" s="71"/>
      <c r="I542" s="72"/>
      <c r="J542" s="70"/>
      <c r="K542" s="278">
        <f t="shared" si="16"/>
        <v>0</v>
      </c>
      <c r="L542" s="278">
        <f t="shared" si="17"/>
        <v>0</v>
      </c>
      <c r="M542" s="75"/>
      <c r="N542" s="76"/>
      <c r="O542" s="76"/>
      <c r="P542" s="77"/>
      <c r="Q542" s="18" t="str">
        <f>IF(B542="","",VLOOKUP(B542,資料表!$A$3:$D$198,4,0))</f>
        <v/>
      </c>
    </row>
    <row r="543" spans="1:17" ht="20.100000000000001" customHeight="1">
      <c r="A543" s="290" t="str">
        <f>IF(B543="","",VLOOKUP(B543,資料表!$A$3:$E$298,5,0))</f>
        <v/>
      </c>
      <c r="B543" s="67"/>
      <c r="C543" s="259" t="str">
        <f>IF($B543="","",VLOOKUP($B543,資料表!$A:$C,2,FALSE))</f>
        <v/>
      </c>
      <c r="D543" s="259" t="str">
        <f>IF($B543="","",VLOOKUP($B543,資料表!$A:$C,3,FALSE))</f>
        <v/>
      </c>
      <c r="E543" s="263"/>
      <c r="F543" s="261" t="str">
        <f>IF($E543="","",VLOOKUP($E543,資料表!$G:$I,2,FALSE))</f>
        <v/>
      </c>
      <c r="G543" s="262" t="str">
        <f>IF($E543="","",VLOOKUP($E543,資料表!$G:$I,3,FALSE))</f>
        <v/>
      </c>
      <c r="H543" s="71"/>
      <c r="I543" s="72"/>
      <c r="J543" s="70"/>
      <c r="K543" s="278">
        <f t="shared" si="16"/>
        <v>0</v>
      </c>
      <c r="L543" s="278">
        <f t="shared" si="17"/>
        <v>0</v>
      </c>
      <c r="M543" s="75"/>
      <c r="N543" s="76"/>
      <c r="O543" s="76"/>
      <c r="P543" s="77"/>
      <c r="Q543" s="18" t="str">
        <f>IF(B543="","",VLOOKUP(B543,資料表!$A$3:$D$198,4,0))</f>
        <v/>
      </c>
    </row>
    <row r="544" spans="1:17" ht="20.100000000000001" customHeight="1">
      <c r="A544" s="290" t="str">
        <f>IF(B544="","",VLOOKUP(B544,資料表!$A$3:$E$298,5,0))</f>
        <v/>
      </c>
      <c r="B544" s="67"/>
      <c r="C544" s="259" t="str">
        <f>IF($B544="","",VLOOKUP($B544,資料表!$A:$C,2,FALSE))</f>
        <v/>
      </c>
      <c r="D544" s="259" t="str">
        <f>IF($B544="","",VLOOKUP($B544,資料表!$A:$C,3,FALSE))</f>
        <v/>
      </c>
      <c r="E544" s="263"/>
      <c r="F544" s="261" t="str">
        <f>IF($E544="","",VLOOKUP($E544,資料表!$G:$I,2,FALSE))</f>
        <v/>
      </c>
      <c r="G544" s="262" t="str">
        <f>IF($E544="","",VLOOKUP($E544,資料表!$G:$I,3,FALSE))</f>
        <v/>
      </c>
      <c r="H544" s="71"/>
      <c r="I544" s="72"/>
      <c r="J544" s="70"/>
      <c r="K544" s="278">
        <f t="shared" si="16"/>
        <v>0</v>
      </c>
      <c r="L544" s="278">
        <f t="shared" si="17"/>
        <v>0</v>
      </c>
      <c r="M544" s="75"/>
      <c r="N544" s="76"/>
      <c r="O544" s="76"/>
      <c r="P544" s="77"/>
      <c r="Q544" s="18" t="str">
        <f>IF(B544="","",VLOOKUP(B544,資料表!$A$3:$D$198,4,0))</f>
        <v/>
      </c>
    </row>
    <row r="545" spans="1:17" ht="20.100000000000001" customHeight="1">
      <c r="A545" s="290" t="str">
        <f>IF(B545="","",VLOOKUP(B545,資料表!$A$3:$E$298,5,0))</f>
        <v/>
      </c>
      <c r="B545" s="67"/>
      <c r="C545" s="259" t="str">
        <f>IF($B545="","",VLOOKUP($B545,資料表!$A:$C,2,FALSE))</f>
        <v/>
      </c>
      <c r="D545" s="259" t="str">
        <f>IF($B545="","",VLOOKUP($B545,資料表!$A:$C,3,FALSE))</f>
        <v/>
      </c>
      <c r="E545" s="263"/>
      <c r="F545" s="261" t="str">
        <f>IF($E545="","",VLOOKUP($E545,資料表!$G:$I,2,FALSE))</f>
        <v/>
      </c>
      <c r="G545" s="262" t="str">
        <f>IF($E545="","",VLOOKUP($E545,資料表!$G:$I,3,FALSE))</f>
        <v/>
      </c>
      <c r="H545" s="71"/>
      <c r="I545" s="72"/>
      <c r="J545" s="70"/>
      <c r="K545" s="278">
        <f t="shared" si="16"/>
        <v>0</v>
      </c>
      <c r="L545" s="278">
        <f t="shared" si="17"/>
        <v>0</v>
      </c>
      <c r="M545" s="75"/>
      <c r="N545" s="76"/>
      <c r="O545" s="76"/>
      <c r="P545" s="77"/>
      <c r="Q545" s="18" t="str">
        <f>IF(B545="","",VLOOKUP(B545,資料表!$A$3:$D$198,4,0))</f>
        <v/>
      </c>
    </row>
    <row r="546" spans="1:17" ht="20.100000000000001" customHeight="1">
      <c r="A546" s="290" t="str">
        <f>IF(B546="","",VLOOKUP(B546,資料表!$A$3:$E$298,5,0))</f>
        <v/>
      </c>
      <c r="B546" s="67"/>
      <c r="C546" s="259" t="str">
        <f>IF($B546="","",VLOOKUP($B546,資料表!$A:$C,2,FALSE))</f>
        <v/>
      </c>
      <c r="D546" s="259" t="str">
        <f>IF($B546="","",VLOOKUP($B546,資料表!$A:$C,3,FALSE))</f>
        <v/>
      </c>
      <c r="E546" s="263"/>
      <c r="F546" s="261" t="str">
        <f>IF($E546="","",VLOOKUP($E546,資料表!$G:$I,2,FALSE))</f>
        <v/>
      </c>
      <c r="G546" s="262" t="str">
        <f>IF($E546="","",VLOOKUP($E546,資料表!$G:$I,3,FALSE))</f>
        <v/>
      </c>
      <c r="H546" s="71"/>
      <c r="I546" s="72"/>
      <c r="J546" s="70"/>
      <c r="K546" s="278">
        <f t="shared" si="16"/>
        <v>0</v>
      </c>
      <c r="L546" s="278">
        <f t="shared" si="17"/>
        <v>0</v>
      </c>
      <c r="M546" s="75"/>
      <c r="N546" s="76"/>
      <c r="O546" s="76"/>
      <c r="P546" s="77"/>
      <c r="Q546" s="18" t="str">
        <f>IF(B546="","",VLOOKUP(B546,資料表!$A$3:$D$198,4,0))</f>
        <v/>
      </c>
    </row>
    <row r="547" spans="1:17" ht="20.100000000000001" customHeight="1">
      <c r="A547" s="290" t="str">
        <f>IF(B547="","",VLOOKUP(B547,資料表!$A$3:$E$298,5,0))</f>
        <v/>
      </c>
      <c r="B547" s="67"/>
      <c r="C547" s="259" t="str">
        <f>IF($B547="","",VLOOKUP($B547,資料表!$A:$C,2,FALSE))</f>
        <v/>
      </c>
      <c r="D547" s="259" t="str">
        <f>IF($B547="","",VLOOKUP($B547,資料表!$A:$C,3,FALSE))</f>
        <v/>
      </c>
      <c r="E547" s="263"/>
      <c r="F547" s="261" t="str">
        <f>IF($E547="","",VLOOKUP($E547,資料表!$G:$I,2,FALSE))</f>
        <v/>
      </c>
      <c r="G547" s="262" t="str">
        <f>IF($E547="","",VLOOKUP($E547,資料表!$G:$I,3,FALSE))</f>
        <v/>
      </c>
      <c r="H547" s="71"/>
      <c r="I547" s="72"/>
      <c r="J547" s="70"/>
      <c r="K547" s="278">
        <f t="shared" si="16"/>
        <v>0</v>
      </c>
      <c r="L547" s="278">
        <f t="shared" si="17"/>
        <v>0</v>
      </c>
      <c r="M547" s="75"/>
      <c r="N547" s="76"/>
      <c r="O547" s="76"/>
      <c r="P547" s="77"/>
      <c r="Q547" s="18" t="str">
        <f>IF(B547="","",VLOOKUP(B547,資料表!$A$3:$D$198,4,0))</f>
        <v/>
      </c>
    </row>
    <row r="548" spans="1:17" ht="20.100000000000001" customHeight="1">
      <c r="A548" s="290" t="str">
        <f>IF(B548="","",VLOOKUP(B548,資料表!$A$3:$E$298,5,0))</f>
        <v/>
      </c>
      <c r="B548" s="67"/>
      <c r="C548" s="259" t="str">
        <f>IF($B548="","",VLOOKUP($B548,資料表!$A:$C,2,FALSE))</f>
        <v/>
      </c>
      <c r="D548" s="259" t="str">
        <f>IF($B548="","",VLOOKUP($B548,資料表!$A:$C,3,FALSE))</f>
        <v/>
      </c>
      <c r="E548" s="263"/>
      <c r="F548" s="261" t="str">
        <f>IF($E548="","",VLOOKUP($E548,資料表!$G:$I,2,FALSE))</f>
        <v/>
      </c>
      <c r="G548" s="262" t="str">
        <f>IF($E548="","",VLOOKUP($E548,資料表!$G:$I,3,FALSE))</f>
        <v/>
      </c>
      <c r="H548" s="71"/>
      <c r="I548" s="72"/>
      <c r="J548" s="70"/>
      <c r="K548" s="278">
        <f t="shared" si="16"/>
        <v>0</v>
      </c>
      <c r="L548" s="278">
        <f t="shared" si="17"/>
        <v>0</v>
      </c>
      <c r="M548" s="75"/>
      <c r="N548" s="76"/>
      <c r="O548" s="76"/>
      <c r="P548" s="77"/>
      <c r="Q548" s="18" t="str">
        <f>IF(B548="","",VLOOKUP(B548,資料表!$A$3:$D$198,4,0))</f>
        <v/>
      </c>
    </row>
    <row r="549" spans="1:17" ht="20.100000000000001" customHeight="1">
      <c r="A549" s="290" t="str">
        <f>IF(B549="","",VLOOKUP(B549,資料表!$A$3:$E$298,5,0))</f>
        <v/>
      </c>
      <c r="B549" s="67"/>
      <c r="C549" s="259" t="str">
        <f>IF($B549="","",VLOOKUP($B549,資料表!$A:$C,2,FALSE))</f>
        <v/>
      </c>
      <c r="D549" s="259" t="str">
        <f>IF($B549="","",VLOOKUP($B549,資料表!$A:$C,3,FALSE))</f>
        <v/>
      </c>
      <c r="E549" s="263"/>
      <c r="F549" s="261" t="str">
        <f>IF($E549="","",VLOOKUP($E549,資料表!$G:$I,2,FALSE))</f>
        <v/>
      </c>
      <c r="G549" s="262" t="str">
        <f>IF($E549="","",VLOOKUP($E549,資料表!$G:$I,3,FALSE))</f>
        <v/>
      </c>
      <c r="H549" s="71"/>
      <c r="I549" s="72"/>
      <c r="J549" s="70"/>
      <c r="K549" s="278">
        <f t="shared" si="16"/>
        <v>0</v>
      </c>
      <c r="L549" s="278">
        <f t="shared" si="17"/>
        <v>0</v>
      </c>
      <c r="M549" s="75"/>
      <c r="N549" s="76"/>
      <c r="O549" s="76"/>
      <c r="P549" s="77"/>
      <c r="Q549" s="18" t="str">
        <f>IF(B549="","",VLOOKUP(B549,資料表!$A$3:$D$198,4,0))</f>
        <v/>
      </c>
    </row>
    <row r="550" spans="1:17" ht="20.100000000000001" customHeight="1">
      <c r="A550" s="290" t="str">
        <f>IF(B550="","",VLOOKUP(B550,資料表!$A$3:$E$298,5,0))</f>
        <v/>
      </c>
      <c r="B550" s="67"/>
      <c r="C550" s="259" t="str">
        <f>IF($B550="","",VLOOKUP($B550,資料表!$A:$C,2,FALSE))</f>
        <v/>
      </c>
      <c r="D550" s="259" t="str">
        <f>IF($B550="","",VLOOKUP($B550,資料表!$A:$C,3,FALSE))</f>
        <v/>
      </c>
      <c r="E550" s="263"/>
      <c r="F550" s="261" t="str">
        <f>IF($E550="","",VLOOKUP($E550,資料表!$G:$I,2,FALSE))</f>
        <v/>
      </c>
      <c r="G550" s="262" t="str">
        <f>IF($E550="","",VLOOKUP($E550,資料表!$G:$I,3,FALSE))</f>
        <v/>
      </c>
      <c r="H550" s="71"/>
      <c r="I550" s="72"/>
      <c r="J550" s="70"/>
      <c r="K550" s="278">
        <f t="shared" si="16"/>
        <v>0</v>
      </c>
      <c r="L550" s="278">
        <f t="shared" si="17"/>
        <v>0</v>
      </c>
      <c r="M550" s="75"/>
      <c r="N550" s="76"/>
      <c r="O550" s="76"/>
      <c r="P550" s="77"/>
      <c r="Q550" s="18" t="str">
        <f>IF(B550="","",VLOOKUP(B550,資料表!$A$3:$D$198,4,0))</f>
        <v/>
      </c>
    </row>
    <row r="551" spans="1:17" ht="20.100000000000001" customHeight="1">
      <c r="A551" s="290" t="str">
        <f>IF(B551="","",VLOOKUP(B551,資料表!$A$3:$E$298,5,0))</f>
        <v/>
      </c>
      <c r="B551" s="67"/>
      <c r="C551" s="259" t="str">
        <f>IF($B551="","",VLOOKUP($B551,資料表!$A:$C,2,FALSE))</f>
        <v/>
      </c>
      <c r="D551" s="259" t="str">
        <f>IF($B551="","",VLOOKUP($B551,資料表!$A:$C,3,FALSE))</f>
        <v/>
      </c>
      <c r="E551" s="263"/>
      <c r="F551" s="261" t="str">
        <f>IF($E551="","",VLOOKUP($E551,資料表!$G:$I,2,FALSE))</f>
        <v/>
      </c>
      <c r="G551" s="262" t="str">
        <f>IF($E551="","",VLOOKUP($E551,資料表!$G:$I,3,FALSE))</f>
        <v/>
      </c>
      <c r="H551" s="71"/>
      <c r="I551" s="72"/>
      <c r="J551" s="70"/>
      <c r="K551" s="278">
        <f t="shared" si="16"/>
        <v>0</v>
      </c>
      <c r="L551" s="278">
        <f t="shared" si="17"/>
        <v>0</v>
      </c>
      <c r="M551" s="75"/>
      <c r="N551" s="76"/>
      <c r="O551" s="76"/>
      <c r="P551" s="77"/>
      <c r="Q551" s="18" t="str">
        <f>IF(B551="","",VLOOKUP(B551,資料表!$A$3:$D$198,4,0))</f>
        <v/>
      </c>
    </row>
    <row r="552" spans="1:17" ht="20.100000000000001" customHeight="1">
      <c r="A552" s="290" t="str">
        <f>IF(B552="","",VLOOKUP(B552,資料表!$A$3:$E$298,5,0))</f>
        <v/>
      </c>
      <c r="B552" s="67"/>
      <c r="C552" s="259" t="str">
        <f>IF($B552="","",VLOOKUP($B552,資料表!$A:$C,2,FALSE))</f>
        <v/>
      </c>
      <c r="D552" s="259" t="str">
        <f>IF($B552="","",VLOOKUP($B552,資料表!$A:$C,3,FALSE))</f>
        <v/>
      </c>
      <c r="E552" s="263"/>
      <c r="F552" s="261" t="str">
        <f>IF($E552="","",VLOOKUP($E552,資料表!$G:$I,2,FALSE))</f>
        <v/>
      </c>
      <c r="G552" s="262" t="str">
        <f>IF($E552="","",VLOOKUP($E552,資料表!$G:$I,3,FALSE))</f>
        <v/>
      </c>
      <c r="H552" s="71"/>
      <c r="I552" s="72"/>
      <c r="J552" s="70"/>
      <c r="K552" s="278">
        <f t="shared" si="16"/>
        <v>0</v>
      </c>
      <c r="L552" s="278">
        <f t="shared" si="17"/>
        <v>0</v>
      </c>
      <c r="M552" s="75"/>
      <c r="N552" s="76"/>
      <c r="O552" s="76"/>
      <c r="P552" s="77"/>
      <c r="Q552" s="18" t="str">
        <f>IF(B552="","",VLOOKUP(B552,資料表!$A$3:$D$198,4,0))</f>
        <v/>
      </c>
    </row>
    <row r="553" spans="1:17" ht="20.100000000000001" customHeight="1">
      <c r="A553" s="290" t="str">
        <f>IF(B553="","",VLOOKUP(B553,資料表!$A$3:$E$298,5,0))</f>
        <v/>
      </c>
      <c r="B553" s="67"/>
      <c r="C553" s="259" t="str">
        <f>IF($B553="","",VLOOKUP($B553,資料表!$A:$C,2,FALSE))</f>
        <v/>
      </c>
      <c r="D553" s="259" t="str">
        <f>IF($B553="","",VLOOKUP($B553,資料表!$A:$C,3,FALSE))</f>
        <v/>
      </c>
      <c r="E553" s="263"/>
      <c r="F553" s="261" t="str">
        <f>IF($E553="","",VLOOKUP($E553,資料表!$G:$I,2,FALSE))</f>
        <v/>
      </c>
      <c r="G553" s="262" t="str">
        <f>IF($E553="","",VLOOKUP($E553,資料表!$G:$I,3,FALSE))</f>
        <v/>
      </c>
      <c r="H553" s="71"/>
      <c r="I553" s="72"/>
      <c r="J553" s="70"/>
      <c r="K553" s="278">
        <f t="shared" si="16"/>
        <v>0</v>
      </c>
      <c r="L553" s="278">
        <f t="shared" si="17"/>
        <v>0</v>
      </c>
      <c r="M553" s="75"/>
      <c r="N553" s="76"/>
      <c r="O553" s="76"/>
      <c r="P553" s="77"/>
      <c r="Q553" s="18" t="str">
        <f>IF(B553="","",VLOOKUP(B553,資料表!$A$3:$D$198,4,0))</f>
        <v/>
      </c>
    </row>
    <row r="554" spans="1:17" ht="20.100000000000001" customHeight="1">
      <c r="A554" s="290" t="str">
        <f>IF(B554="","",VLOOKUP(B554,資料表!$A$3:$E$298,5,0))</f>
        <v/>
      </c>
      <c r="B554" s="67"/>
      <c r="C554" s="259" t="str">
        <f>IF($B554="","",VLOOKUP($B554,資料表!$A:$C,2,FALSE))</f>
        <v/>
      </c>
      <c r="D554" s="259" t="str">
        <f>IF($B554="","",VLOOKUP($B554,資料表!$A:$C,3,FALSE))</f>
        <v/>
      </c>
      <c r="E554" s="263"/>
      <c r="F554" s="261" t="str">
        <f>IF($E554="","",VLOOKUP($E554,資料表!$G:$I,2,FALSE))</f>
        <v/>
      </c>
      <c r="G554" s="262" t="str">
        <f>IF($E554="","",VLOOKUP($E554,資料表!$G:$I,3,FALSE))</f>
        <v/>
      </c>
      <c r="H554" s="71"/>
      <c r="I554" s="72"/>
      <c r="J554" s="70"/>
      <c r="K554" s="278">
        <f t="shared" si="16"/>
        <v>0</v>
      </c>
      <c r="L554" s="278">
        <f t="shared" si="17"/>
        <v>0</v>
      </c>
      <c r="M554" s="75"/>
      <c r="N554" s="76"/>
      <c r="O554" s="76"/>
      <c r="P554" s="77"/>
      <c r="Q554" s="18" t="str">
        <f>IF(B554="","",VLOOKUP(B554,資料表!$A$3:$D$198,4,0))</f>
        <v/>
      </c>
    </row>
    <row r="555" spans="1:17" ht="20.100000000000001" customHeight="1">
      <c r="A555" s="290" t="str">
        <f>IF(B555="","",VLOOKUP(B555,資料表!$A$3:$E$298,5,0))</f>
        <v/>
      </c>
      <c r="B555" s="67"/>
      <c r="C555" s="259" t="str">
        <f>IF($B555="","",VLOOKUP($B555,資料表!$A:$C,2,FALSE))</f>
        <v/>
      </c>
      <c r="D555" s="259" t="str">
        <f>IF($B555="","",VLOOKUP($B555,資料表!$A:$C,3,FALSE))</f>
        <v/>
      </c>
      <c r="E555" s="263"/>
      <c r="F555" s="261" t="str">
        <f>IF($E555="","",VLOOKUP($E555,資料表!$G:$I,2,FALSE))</f>
        <v/>
      </c>
      <c r="G555" s="262" t="str">
        <f>IF($E555="","",VLOOKUP($E555,資料表!$G:$I,3,FALSE))</f>
        <v/>
      </c>
      <c r="H555" s="71"/>
      <c r="I555" s="72"/>
      <c r="J555" s="70"/>
      <c r="K555" s="278">
        <f t="shared" si="16"/>
        <v>0</v>
      </c>
      <c r="L555" s="278">
        <f t="shared" si="17"/>
        <v>0</v>
      </c>
      <c r="M555" s="75"/>
      <c r="N555" s="76"/>
      <c r="O555" s="76"/>
      <c r="P555" s="77"/>
      <c r="Q555" s="18" t="str">
        <f>IF(B555="","",VLOOKUP(B555,資料表!$A$3:$D$198,4,0))</f>
        <v/>
      </c>
    </row>
    <row r="556" spans="1:17" ht="20.100000000000001" customHeight="1">
      <c r="A556" s="290" t="str">
        <f>IF(B556="","",VLOOKUP(B556,資料表!$A$3:$E$298,5,0))</f>
        <v/>
      </c>
      <c r="B556" s="67"/>
      <c r="C556" s="259" t="str">
        <f>IF($B556="","",VLOOKUP($B556,資料表!$A:$C,2,FALSE))</f>
        <v/>
      </c>
      <c r="D556" s="259" t="str">
        <f>IF($B556="","",VLOOKUP($B556,資料表!$A:$C,3,FALSE))</f>
        <v/>
      </c>
      <c r="E556" s="263"/>
      <c r="F556" s="261" t="str">
        <f>IF($E556="","",VLOOKUP($E556,資料表!$G:$I,2,FALSE))</f>
        <v/>
      </c>
      <c r="G556" s="262" t="str">
        <f>IF($E556="","",VLOOKUP($E556,資料表!$G:$I,3,FALSE))</f>
        <v/>
      </c>
      <c r="H556" s="71"/>
      <c r="I556" s="72"/>
      <c r="J556" s="70"/>
      <c r="K556" s="278">
        <f t="shared" si="16"/>
        <v>0</v>
      </c>
      <c r="L556" s="278">
        <f t="shared" si="17"/>
        <v>0</v>
      </c>
      <c r="M556" s="75"/>
      <c r="N556" s="76"/>
      <c r="O556" s="76"/>
      <c r="P556" s="77"/>
      <c r="Q556" s="18" t="str">
        <f>IF(B556="","",VLOOKUP(B556,資料表!$A$3:$D$198,4,0))</f>
        <v/>
      </c>
    </row>
    <row r="557" spans="1:17" ht="20.100000000000001" customHeight="1">
      <c r="A557" s="290" t="str">
        <f>IF(B557="","",VLOOKUP(B557,資料表!$A$3:$E$298,5,0))</f>
        <v/>
      </c>
      <c r="B557" s="67"/>
      <c r="C557" s="259" t="str">
        <f>IF($B557="","",VLOOKUP($B557,資料表!$A:$C,2,FALSE))</f>
        <v/>
      </c>
      <c r="D557" s="259" t="str">
        <f>IF($B557="","",VLOOKUP($B557,資料表!$A:$C,3,FALSE))</f>
        <v/>
      </c>
      <c r="E557" s="263"/>
      <c r="F557" s="261" t="str">
        <f>IF($E557="","",VLOOKUP($E557,資料表!$G:$I,2,FALSE))</f>
        <v/>
      </c>
      <c r="G557" s="262" t="str">
        <f>IF($E557="","",VLOOKUP($E557,資料表!$G:$I,3,FALSE))</f>
        <v/>
      </c>
      <c r="H557" s="71"/>
      <c r="I557" s="72"/>
      <c r="J557" s="70"/>
      <c r="K557" s="278">
        <f t="shared" si="16"/>
        <v>0</v>
      </c>
      <c r="L557" s="278">
        <f t="shared" si="17"/>
        <v>0</v>
      </c>
      <c r="M557" s="75"/>
      <c r="N557" s="76"/>
      <c r="O557" s="76"/>
      <c r="P557" s="77"/>
      <c r="Q557" s="18" t="str">
        <f>IF(B557="","",VLOOKUP(B557,資料表!$A$3:$D$198,4,0))</f>
        <v/>
      </c>
    </row>
    <row r="558" spans="1:17" ht="20.100000000000001" customHeight="1">
      <c r="A558" s="290" t="str">
        <f>IF(B558="","",VLOOKUP(B558,資料表!$A$3:$E$298,5,0))</f>
        <v/>
      </c>
      <c r="B558" s="67"/>
      <c r="C558" s="259" t="str">
        <f>IF($B558="","",VLOOKUP($B558,資料表!$A:$C,2,FALSE))</f>
        <v/>
      </c>
      <c r="D558" s="259" t="str">
        <f>IF($B558="","",VLOOKUP($B558,資料表!$A:$C,3,FALSE))</f>
        <v/>
      </c>
      <c r="E558" s="263"/>
      <c r="F558" s="261" t="str">
        <f>IF($E558="","",VLOOKUP($E558,資料表!$G:$I,2,FALSE))</f>
        <v/>
      </c>
      <c r="G558" s="262" t="str">
        <f>IF($E558="","",VLOOKUP($E558,資料表!$G:$I,3,FALSE))</f>
        <v/>
      </c>
      <c r="H558" s="71"/>
      <c r="I558" s="72"/>
      <c r="J558" s="70"/>
      <c r="K558" s="278">
        <f t="shared" si="16"/>
        <v>0</v>
      </c>
      <c r="L558" s="278">
        <f t="shared" si="17"/>
        <v>0</v>
      </c>
      <c r="M558" s="75"/>
      <c r="N558" s="76"/>
      <c r="O558" s="76"/>
      <c r="P558" s="77"/>
      <c r="Q558" s="18" t="str">
        <f>IF(B558="","",VLOOKUP(B558,資料表!$A$3:$D$198,4,0))</f>
        <v/>
      </c>
    </row>
    <row r="559" spans="1:17" ht="20.100000000000001" customHeight="1">
      <c r="A559" s="290" t="str">
        <f>IF(B559="","",VLOOKUP(B559,資料表!$A$3:$E$298,5,0))</f>
        <v/>
      </c>
      <c r="B559" s="67"/>
      <c r="C559" s="259" t="str">
        <f>IF($B559="","",VLOOKUP($B559,資料表!$A:$C,2,FALSE))</f>
        <v/>
      </c>
      <c r="D559" s="259" t="str">
        <f>IF($B559="","",VLOOKUP($B559,資料表!$A:$C,3,FALSE))</f>
        <v/>
      </c>
      <c r="E559" s="263"/>
      <c r="F559" s="261" t="str">
        <f>IF($E559="","",VLOOKUP($E559,資料表!$G:$I,2,FALSE))</f>
        <v/>
      </c>
      <c r="G559" s="262" t="str">
        <f>IF($E559="","",VLOOKUP($E559,資料表!$G:$I,3,FALSE))</f>
        <v/>
      </c>
      <c r="H559" s="71"/>
      <c r="I559" s="72"/>
      <c r="J559" s="70"/>
      <c r="K559" s="278">
        <f t="shared" si="16"/>
        <v>0</v>
      </c>
      <c r="L559" s="278">
        <f t="shared" si="17"/>
        <v>0</v>
      </c>
      <c r="M559" s="75"/>
      <c r="N559" s="76"/>
      <c r="O559" s="76"/>
      <c r="P559" s="77"/>
      <c r="Q559" s="18" t="str">
        <f>IF(B559="","",VLOOKUP(B559,資料表!$A$3:$D$198,4,0))</f>
        <v/>
      </c>
    </row>
    <row r="560" spans="1:17" ht="20.100000000000001" customHeight="1">
      <c r="A560" s="290" t="str">
        <f>IF(B560="","",VLOOKUP(B560,資料表!$A$3:$E$298,5,0))</f>
        <v/>
      </c>
      <c r="B560" s="67"/>
      <c r="C560" s="259" t="str">
        <f>IF($B560="","",VLOOKUP($B560,資料表!$A:$C,2,FALSE))</f>
        <v/>
      </c>
      <c r="D560" s="259" t="str">
        <f>IF($B560="","",VLOOKUP($B560,資料表!$A:$C,3,FALSE))</f>
        <v/>
      </c>
      <c r="E560" s="263"/>
      <c r="F560" s="261" t="str">
        <f>IF($E560="","",VLOOKUP($E560,資料表!$G:$I,2,FALSE))</f>
        <v/>
      </c>
      <c r="G560" s="262" t="str">
        <f>IF($E560="","",VLOOKUP($E560,資料表!$G:$I,3,FALSE))</f>
        <v/>
      </c>
      <c r="H560" s="71"/>
      <c r="I560" s="72"/>
      <c r="J560" s="70"/>
      <c r="K560" s="278">
        <f t="shared" si="16"/>
        <v>0</v>
      </c>
      <c r="L560" s="278">
        <f t="shared" si="17"/>
        <v>0</v>
      </c>
      <c r="M560" s="75"/>
      <c r="N560" s="76"/>
      <c r="O560" s="76"/>
      <c r="P560" s="77"/>
      <c r="Q560" s="18" t="str">
        <f>IF(B560="","",VLOOKUP(B560,資料表!$A$3:$D$198,4,0))</f>
        <v/>
      </c>
    </row>
    <row r="561" spans="1:17" ht="20.100000000000001" customHeight="1">
      <c r="A561" s="290" t="str">
        <f>IF(B561="","",VLOOKUP(B561,資料表!$A$3:$E$298,5,0))</f>
        <v/>
      </c>
      <c r="B561" s="67"/>
      <c r="C561" s="259" t="str">
        <f>IF($B561="","",VLOOKUP($B561,資料表!$A:$C,2,FALSE))</f>
        <v/>
      </c>
      <c r="D561" s="259" t="str">
        <f>IF($B561="","",VLOOKUP($B561,資料表!$A:$C,3,FALSE))</f>
        <v/>
      </c>
      <c r="E561" s="263"/>
      <c r="F561" s="261" t="str">
        <f>IF($E561="","",VLOOKUP($E561,資料表!$G:$I,2,FALSE))</f>
        <v/>
      </c>
      <c r="G561" s="262" t="str">
        <f>IF($E561="","",VLOOKUP($E561,資料表!$G:$I,3,FALSE))</f>
        <v/>
      </c>
      <c r="H561" s="71"/>
      <c r="I561" s="72"/>
      <c r="J561" s="70"/>
      <c r="K561" s="278">
        <f t="shared" si="16"/>
        <v>0</v>
      </c>
      <c r="L561" s="278">
        <f t="shared" si="17"/>
        <v>0</v>
      </c>
      <c r="M561" s="75"/>
      <c r="N561" s="76"/>
      <c r="O561" s="76"/>
      <c r="P561" s="77"/>
      <c r="Q561" s="18" t="str">
        <f>IF(B561="","",VLOOKUP(B561,資料表!$A$3:$D$198,4,0))</f>
        <v/>
      </c>
    </row>
    <row r="562" spans="1:17" ht="20.100000000000001" customHeight="1">
      <c r="A562" s="290" t="str">
        <f>IF(B562="","",VLOOKUP(B562,資料表!$A$3:$E$298,5,0))</f>
        <v/>
      </c>
      <c r="B562" s="67"/>
      <c r="C562" s="259" t="str">
        <f>IF($B562="","",VLOOKUP($B562,資料表!$A:$C,2,FALSE))</f>
        <v/>
      </c>
      <c r="D562" s="259" t="str">
        <f>IF($B562="","",VLOOKUP($B562,資料表!$A:$C,3,FALSE))</f>
        <v/>
      </c>
      <c r="E562" s="263"/>
      <c r="F562" s="261" t="str">
        <f>IF($E562="","",VLOOKUP($E562,資料表!$G:$I,2,FALSE))</f>
        <v/>
      </c>
      <c r="G562" s="262" t="str">
        <f>IF($E562="","",VLOOKUP($E562,資料表!$G:$I,3,FALSE))</f>
        <v/>
      </c>
      <c r="H562" s="71"/>
      <c r="I562" s="72"/>
      <c r="J562" s="70"/>
      <c r="K562" s="278">
        <f t="shared" si="16"/>
        <v>0</v>
      </c>
      <c r="L562" s="278">
        <f t="shared" si="17"/>
        <v>0</v>
      </c>
      <c r="M562" s="75"/>
      <c r="N562" s="76"/>
      <c r="O562" s="76"/>
      <c r="P562" s="77"/>
      <c r="Q562" s="18" t="str">
        <f>IF(B562="","",VLOOKUP(B562,資料表!$A$3:$D$198,4,0))</f>
        <v/>
      </c>
    </row>
    <row r="563" spans="1:17" ht="20.100000000000001" customHeight="1">
      <c r="A563" s="290" t="str">
        <f>IF(B563="","",VLOOKUP(B563,資料表!$A$3:$E$298,5,0))</f>
        <v/>
      </c>
      <c r="B563" s="67"/>
      <c r="C563" s="259" t="str">
        <f>IF($B563="","",VLOOKUP($B563,資料表!$A:$C,2,FALSE))</f>
        <v/>
      </c>
      <c r="D563" s="259" t="str">
        <f>IF($B563="","",VLOOKUP($B563,資料表!$A:$C,3,FALSE))</f>
        <v/>
      </c>
      <c r="E563" s="263"/>
      <c r="F563" s="261" t="str">
        <f>IF($E563="","",VLOOKUP($E563,資料表!$G:$I,2,FALSE))</f>
        <v/>
      </c>
      <c r="G563" s="262" t="str">
        <f>IF($E563="","",VLOOKUP($E563,資料表!$G:$I,3,FALSE))</f>
        <v/>
      </c>
      <c r="H563" s="71"/>
      <c r="I563" s="72"/>
      <c r="J563" s="70"/>
      <c r="K563" s="278">
        <f t="shared" si="16"/>
        <v>0</v>
      </c>
      <c r="L563" s="278">
        <f t="shared" si="17"/>
        <v>0</v>
      </c>
      <c r="M563" s="75"/>
      <c r="N563" s="76"/>
      <c r="O563" s="76"/>
      <c r="P563" s="77"/>
      <c r="Q563" s="18" t="str">
        <f>IF(B563="","",VLOOKUP(B563,資料表!$A$3:$D$198,4,0))</f>
        <v/>
      </c>
    </row>
    <row r="564" spans="1:17" ht="20.100000000000001" customHeight="1">
      <c r="A564" s="290" t="str">
        <f>IF(B564="","",VLOOKUP(B564,資料表!$A$3:$E$298,5,0))</f>
        <v/>
      </c>
      <c r="B564" s="67"/>
      <c r="C564" s="259" t="str">
        <f>IF($B564="","",VLOOKUP($B564,資料表!$A:$C,2,FALSE))</f>
        <v/>
      </c>
      <c r="D564" s="259" t="str">
        <f>IF($B564="","",VLOOKUP($B564,資料表!$A:$C,3,FALSE))</f>
        <v/>
      </c>
      <c r="E564" s="263"/>
      <c r="F564" s="261" t="str">
        <f>IF($E564="","",VLOOKUP($E564,資料表!$G:$I,2,FALSE))</f>
        <v/>
      </c>
      <c r="G564" s="262" t="str">
        <f>IF($E564="","",VLOOKUP($E564,資料表!$G:$I,3,FALSE))</f>
        <v/>
      </c>
      <c r="H564" s="71"/>
      <c r="I564" s="72"/>
      <c r="J564" s="70"/>
      <c r="K564" s="278">
        <f t="shared" si="16"/>
        <v>0</v>
      </c>
      <c r="L564" s="278">
        <f t="shared" si="17"/>
        <v>0</v>
      </c>
      <c r="M564" s="75"/>
      <c r="N564" s="76"/>
      <c r="O564" s="76"/>
      <c r="P564" s="77"/>
      <c r="Q564" s="18" t="str">
        <f>IF(B564="","",VLOOKUP(B564,資料表!$A$3:$D$198,4,0))</f>
        <v/>
      </c>
    </row>
    <row r="565" spans="1:17" ht="20.100000000000001" customHeight="1">
      <c r="A565" s="290" t="str">
        <f>IF(B565="","",VLOOKUP(B565,資料表!$A$3:$E$298,5,0))</f>
        <v/>
      </c>
      <c r="B565" s="67"/>
      <c r="C565" s="259" t="str">
        <f>IF($B565="","",VLOOKUP($B565,資料表!$A:$C,2,FALSE))</f>
        <v/>
      </c>
      <c r="D565" s="259" t="str">
        <f>IF($B565="","",VLOOKUP($B565,資料表!$A:$C,3,FALSE))</f>
        <v/>
      </c>
      <c r="E565" s="263"/>
      <c r="F565" s="261" t="str">
        <f>IF($E565="","",VLOOKUP($E565,資料表!$G:$I,2,FALSE))</f>
        <v/>
      </c>
      <c r="G565" s="262" t="str">
        <f>IF($E565="","",VLOOKUP($E565,資料表!$G:$I,3,FALSE))</f>
        <v/>
      </c>
      <c r="H565" s="71"/>
      <c r="I565" s="72"/>
      <c r="J565" s="70"/>
      <c r="K565" s="278">
        <f t="shared" si="16"/>
        <v>0</v>
      </c>
      <c r="L565" s="278">
        <f t="shared" si="17"/>
        <v>0</v>
      </c>
      <c r="M565" s="75"/>
      <c r="N565" s="76"/>
      <c r="O565" s="76"/>
      <c r="P565" s="77"/>
      <c r="Q565" s="18" t="str">
        <f>IF(B565="","",VLOOKUP(B565,資料表!$A$3:$D$198,4,0))</f>
        <v/>
      </c>
    </row>
    <row r="566" spans="1:17" ht="20.100000000000001" customHeight="1">
      <c r="A566" s="290" t="str">
        <f>IF(B566="","",VLOOKUP(B566,資料表!$A$3:$E$298,5,0))</f>
        <v/>
      </c>
      <c r="B566" s="67"/>
      <c r="C566" s="259" t="str">
        <f>IF($B566="","",VLOOKUP($B566,資料表!$A:$C,2,FALSE))</f>
        <v/>
      </c>
      <c r="D566" s="259" t="str">
        <f>IF($B566="","",VLOOKUP($B566,資料表!$A:$C,3,FALSE))</f>
        <v/>
      </c>
      <c r="E566" s="263"/>
      <c r="F566" s="261" t="str">
        <f>IF($E566="","",VLOOKUP($E566,資料表!$G:$I,2,FALSE))</f>
        <v/>
      </c>
      <c r="G566" s="262" t="str">
        <f>IF($E566="","",VLOOKUP($E566,資料表!$G:$I,3,FALSE))</f>
        <v/>
      </c>
      <c r="H566" s="71"/>
      <c r="I566" s="72"/>
      <c r="J566" s="70"/>
      <c r="K566" s="278">
        <f t="shared" si="16"/>
        <v>0</v>
      </c>
      <c r="L566" s="278">
        <f t="shared" si="17"/>
        <v>0</v>
      </c>
      <c r="M566" s="75"/>
      <c r="N566" s="76"/>
      <c r="O566" s="76"/>
      <c r="P566" s="77"/>
      <c r="Q566" s="18" t="str">
        <f>IF(B566="","",VLOOKUP(B566,資料表!$A$3:$D$198,4,0))</f>
        <v/>
      </c>
    </row>
    <row r="567" spans="1:17" ht="20.100000000000001" customHeight="1">
      <c r="A567" s="290" t="str">
        <f>IF(B567="","",VLOOKUP(B567,資料表!$A$3:$E$298,5,0))</f>
        <v/>
      </c>
      <c r="B567" s="67"/>
      <c r="C567" s="259" t="str">
        <f>IF($B567="","",VLOOKUP($B567,資料表!$A:$C,2,FALSE))</f>
        <v/>
      </c>
      <c r="D567" s="259" t="str">
        <f>IF($B567="","",VLOOKUP($B567,資料表!$A:$C,3,FALSE))</f>
        <v/>
      </c>
      <c r="E567" s="263"/>
      <c r="F567" s="261" t="str">
        <f>IF($E567="","",VLOOKUP($E567,資料表!$G:$I,2,FALSE))</f>
        <v/>
      </c>
      <c r="G567" s="262" t="str">
        <f>IF($E567="","",VLOOKUP($E567,資料表!$G:$I,3,FALSE))</f>
        <v/>
      </c>
      <c r="H567" s="71"/>
      <c r="I567" s="72"/>
      <c r="J567" s="70"/>
      <c r="K567" s="278">
        <f t="shared" si="16"/>
        <v>0</v>
      </c>
      <c r="L567" s="278">
        <f t="shared" si="17"/>
        <v>0</v>
      </c>
      <c r="M567" s="75"/>
      <c r="N567" s="76"/>
      <c r="O567" s="76"/>
      <c r="P567" s="77"/>
      <c r="Q567" s="18" t="str">
        <f>IF(B567="","",VLOOKUP(B567,資料表!$A$3:$D$198,4,0))</f>
        <v/>
      </c>
    </row>
    <row r="568" spans="1:17" ht="20.100000000000001" customHeight="1">
      <c r="A568" s="290" t="str">
        <f>IF(B568="","",VLOOKUP(B568,資料表!$A$3:$E$298,5,0))</f>
        <v/>
      </c>
      <c r="B568" s="67"/>
      <c r="C568" s="259" t="str">
        <f>IF($B568="","",VLOOKUP($B568,資料表!$A:$C,2,FALSE))</f>
        <v/>
      </c>
      <c r="D568" s="259" t="str">
        <f>IF($B568="","",VLOOKUP($B568,資料表!$A:$C,3,FALSE))</f>
        <v/>
      </c>
      <c r="E568" s="263"/>
      <c r="F568" s="261" t="str">
        <f>IF($E568="","",VLOOKUP($E568,資料表!$G:$I,2,FALSE))</f>
        <v/>
      </c>
      <c r="G568" s="262" t="str">
        <f>IF($E568="","",VLOOKUP($E568,資料表!$G:$I,3,FALSE))</f>
        <v/>
      </c>
      <c r="H568" s="71"/>
      <c r="I568" s="72"/>
      <c r="J568" s="70"/>
      <c r="K568" s="278">
        <f t="shared" si="16"/>
        <v>0</v>
      </c>
      <c r="L568" s="278">
        <f t="shared" si="17"/>
        <v>0</v>
      </c>
      <c r="M568" s="75"/>
      <c r="N568" s="76"/>
      <c r="O568" s="76"/>
      <c r="P568" s="77"/>
      <c r="Q568" s="18" t="str">
        <f>IF(B568="","",VLOOKUP(B568,資料表!$A$3:$D$198,4,0))</f>
        <v/>
      </c>
    </row>
    <row r="569" spans="1:17" ht="20.100000000000001" customHeight="1">
      <c r="A569" s="290" t="str">
        <f>IF(B569="","",VLOOKUP(B569,資料表!$A$3:$E$298,5,0))</f>
        <v/>
      </c>
      <c r="B569" s="67"/>
      <c r="C569" s="259" t="str">
        <f>IF($B569="","",VLOOKUP($B569,資料表!$A:$C,2,FALSE))</f>
        <v/>
      </c>
      <c r="D569" s="259" t="str">
        <f>IF($B569="","",VLOOKUP($B569,資料表!$A:$C,3,FALSE))</f>
        <v/>
      </c>
      <c r="E569" s="263"/>
      <c r="F569" s="261" t="str">
        <f>IF($E569="","",VLOOKUP($E569,資料表!$G:$I,2,FALSE))</f>
        <v/>
      </c>
      <c r="G569" s="262" t="str">
        <f>IF($E569="","",VLOOKUP($E569,資料表!$G:$I,3,FALSE))</f>
        <v/>
      </c>
      <c r="H569" s="71"/>
      <c r="I569" s="72"/>
      <c r="J569" s="70"/>
      <c r="K569" s="278">
        <f t="shared" si="16"/>
        <v>0</v>
      </c>
      <c r="L569" s="278">
        <f t="shared" si="17"/>
        <v>0</v>
      </c>
      <c r="M569" s="75"/>
      <c r="N569" s="76"/>
      <c r="O569" s="76"/>
      <c r="P569" s="77"/>
      <c r="Q569" s="18" t="str">
        <f>IF(B569="","",VLOOKUP(B569,資料表!$A$3:$D$198,4,0))</f>
        <v/>
      </c>
    </row>
    <row r="570" spans="1:17" ht="20.100000000000001" customHeight="1">
      <c r="A570" s="290" t="str">
        <f>IF(B570="","",VLOOKUP(B570,資料表!$A$3:$E$298,5,0))</f>
        <v/>
      </c>
      <c r="B570" s="67"/>
      <c r="C570" s="259" t="str">
        <f>IF($B570="","",VLOOKUP($B570,資料表!$A:$C,2,FALSE))</f>
        <v/>
      </c>
      <c r="D570" s="259" t="str">
        <f>IF($B570="","",VLOOKUP($B570,資料表!$A:$C,3,FALSE))</f>
        <v/>
      </c>
      <c r="E570" s="263"/>
      <c r="F570" s="261" t="str">
        <f>IF($E570="","",VLOOKUP($E570,資料表!$G:$I,2,FALSE))</f>
        <v/>
      </c>
      <c r="G570" s="262" t="str">
        <f>IF($E570="","",VLOOKUP($E570,資料表!$G:$I,3,FALSE))</f>
        <v/>
      </c>
      <c r="H570" s="71"/>
      <c r="I570" s="72"/>
      <c r="J570" s="70"/>
      <c r="K570" s="278">
        <f t="shared" si="16"/>
        <v>0</v>
      </c>
      <c r="L570" s="278">
        <f t="shared" si="17"/>
        <v>0</v>
      </c>
      <c r="M570" s="75"/>
      <c r="N570" s="76"/>
      <c r="O570" s="76"/>
      <c r="P570" s="77"/>
      <c r="Q570" s="18" t="str">
        <f>IF(B570="","",VLOOKUP(B570,資料表!$A$3:$D$198,4,0))</f>
        <v/>
      </c>
    </row>
    <row r="571" spans="1:17" ht="20.100000000000001" customHeight="1">
      <c r="A571" s="290" t="str">
        <f>IF(B571="","",VLOOKUP(B571,資料表!$A$3:$E$298,5,0))</f>
        <v/>
      </c>
      <c r="B571" s="67"/>
      <c r="C571" s="259" t="str">
        <f>IF($B571="","",VLOOKUP($B571,資料表!$A:$C,2,FALSE))</f>
        <v/>
      </c>
      <c r="D571" s="259" t="str">
        <f>IF($B571="","",VLOOKUP($B571,資料表!$A:$C,3,FALSE))</f>
        <v/>
      </c>
      <c r="E571" s="263"/>
      <c r="F571" s="261" t="str">
        <f>IF($E571="","",VLOOKUP($E571,資料表!$G:$I,2,FALSE))</f>
        <v/>
      </c>
      <c r="G571" s="262" t="str">
        <f>IF($E571="","",VLOOKUP($E571,資料表!$G:$I,3,FALSE))</f>
        <v/>
      </c>
      <c r="H571" s="71"/>
      <c r="I571" s="72"/>
      <c r="J571" s="70"/>
      <c r="K571" s="278">
        <f t="shared" si="16"/>
        <v>0</v>
      </c>
      <c r="L571" s="278">
        <f t="shared" si="17"/>
        <v>0</v>
      </c>
      <c r="M571" s="75"/>
      <c r="N571" s="76"/>
      <c r="O571" s="76"/>
      <c r="P571" s="77"/>
      <c r="Q571" s="18" t="str">
        <f>IF(B571="","",VLOOKUP(B571,資料表!$A$3:$D$198,4,0))</f>
        <v/>
      </c>
    </row>
    <row r="572" spans="1:17" ht="20.100000000000001" customHeight="1">
      <c r="A572" s="290" t="str">
        <f>IF(B572="","",VLOOKUP(B572,資料表!$A$3:$E$298,5,0))</f>
        <v/>
      </c>
      <c r="B572" s="67"/>
      <c r="C572" s="259" t="str">
        <f>IF($B572="","",VLOOKUP($B572,資料表!$A:$C,2,FALSE))</f>
        <v/>
      </c>
      <c r="D572" s="259" t="str">
        <f>IF($B572="","",VLOOKUP($B572,資料表!$A:$C,3,FALSE))</f>
        <v/>
      </c>
      <c r="E572" s="263"/>
      <c r="F572" s="261" t="str">
        <f>IF($E572="","",VLOOKUP($E572,資料表!$G:$I,2,FALSE))</f>
        <v/>
      </c>
      <c r="G572" s="262" t="str">
        <f>IF($E572="","",VLOOKUP($E572,資料表!$G:$I,3,FALSE))</f>
        <v/>
      </c>
      <c r="H572" s="71"/>
      <c r="I572" s="72"/>
      <c r="J572" s="70"/>
      <c r="K572" s="278">
        <f t="shared" si="16"/>
        <v>0</v>
      </c>
      <c r="L572" s="278">
        <f t="shared" si="17"/>
        <v>0</v>
      </c>
      <c r="M572" s="75"/>
      <c r="N572" s="76"/>
      <c r="O572" s="76"/>
      <c r="P572" s="77"/>
      <c r="Q572" s="18" t="str">
        <f>IF(B572="","",VLOOKUP(B572,資料表!$A$3:$D$198,4,0))</f>
        <v/>
      </c>
    </row>
    <row r="573" spans="1:17" ht="20.100000000000001" customHeight="1">
      <c r="A573" s="290" t="str">
        <f>IF(B573="","",VLOOKUP(B573,資料表!$A$3:$E$298,5,0))</f>
        <v/>
      </c>
      <c r="B573" s="67"/>
      <c r="C573" s="259" t="str">
        <f>IF($B573="","",VLOOKUP($B573,資料表!$A:$C,2,FALSE))</f>
        <v/>
      </c>
      <c r="D573" s="259" t="str">
        <f>IF($B573="","",VLOOKUP($B573,資料表!$A:$C,3,FALSE))</f>
        <v/>
      </c>
      <c r="E573" s="263"/>
      <c r="F573" s="261" t="str">
        <f>IF($E573="","",VLOOKUP($E573,資料表!$G:$I,2,FALSE))</f>
        <v/>
      </c>
      <c r="G573" s="262" t="str">
        <f>IF($E573="","",VLOOKUP($E573,資料表!$G:$I,3,FALSE))</f>
        <v/>
      </c>
      <c r="H573" s="71"/>
      <c r="I573" s="72"/>
      <c r="J573" s="70"/>
      <c r="K573" s="278">
        <f t="shared" si="16"/>
        <v>0</v>
      </c>
      <c r="L573" s="278">
        <f t="shared" si="17"/>
        <v>0</v>
      </c>
      <c r="M573" s="75"/>
      <c r="N573" s="76"/>
      <c r="O573" s="76"/>
      <c r="P573" s="77"/>
      <c r="Q573" s="18" t="str">
        <f>IF(B573="","",VLOOKUP(B573,資料表!$A$3:$D$198,4,0))</f>
        <v/>
      </c>
    </row>
    <row r="574" spans="1:17" ht="20.100000000000001" customHeight="1">
      <c r="A574" s="290" t="str">
        <f>IF(B574="","",VLOOKUP(B574,資料表!$A$3:$E$298,5,0))</f>
        <v/>
      </c>
      <c r="B574" s="67"/>
      <c r="C574" s="259" t="str">
        <f>IF($B574="","",VLOOKUP($B574,資料表!$A:$C,2,FALSE))</f>
        <v/>
      </c>
      <c r="D574" s="259" t="str">
        <f>IF($B574="","",VLOOKUP($B574,資料表!$A:$C,3,FALSE))</f>
        <v/>
      </c>
      <c r="E574" s="263"/>
      <c r="F574" s="261" t="str">
        <f>IF($E574="","",VLOOKUP($E574,資料表!$G:$I,2,FALSE))</f>
        <v/>
      </c>
      <c r="G574" s="262" t="str">
        <f>IF($E574="","",VLOOKUP($E574,資料表!$G:$I,3,FALSE))</f>
        <v/>
      </c>
      <c r="H574" s="71"/>
      <c r="I574" s="72"/>
      <c r="J574" s="70"/>
      <c r="K574" s="278">
        <f t="shared" si="16"/>
        <v>0</v>
      </c>
      <c r="L574" s="278">
        <f t="shared" si="17"/>
        <v>0</v>
      </c>
      <c r="M574" s="75"/>
      <c r="N574" s="76"/>
      <c r="O574" s="76"/>
      <c r="P574" s="77"/>
      <c r="Q574" s="18" t="str">
        <f>IF(B574="","",VLOOKUP(B574,資料表!$A$3:$D$198,4,0))</f>
        <v/>
      </c>
    </row>
    <row r="575" spans="1:17" ht="20.100000000000001" customHeight="1">
      <c r="A575" s="290" t="str">
        <f>IF(B575="","",VLOOKUP(B575,資料表!$A$3:$E$298,5,0))</f>
        <v/>
      </c>
      <c r="B575" s="67"/>
      <c r="C575" s="259" t="str">
        <f>IF($B575="","",VLOOKUP($B575,資料表!$A:$C,2,FALSE))</f>
        <v/>
      </c>
      <c r="D575" s="259" t="str">
        <f>IF($B575="","",VLOOKUP($B575,資料表!$A:$C,3,FALSE))</f>
        <v/>
      </c>
      <c r="E575" s="263"/>
      <c r="F575" s="261" t="str">
        <f>IF($E575="","",VLOOKUP($E575,資料表!$G:$I,2,FALSE))</f>
        <v/>
      </c>
      <c r="G575" s="262" t="str">
        <f>IF($E575="","",VLOOKUP($E575,資料表!$G:$I,3,FALSE))</f>
        <v/>
      </c>
      <c r="H575" s="71"/>
      <c r="I575" s="72"/>
      <c r="J575" s="70"/>
      <c r="K575" s="278">
        <f t="shared" si="16"/>
        <v>0</v>
      </c>
      <c r="L575" s="278">
        <f t="shared" si="17"/>
        <v>0</v>
      </c>
      <c r="M575" s="75"/>
      <c r="N575" s="76"/>
      <c r="O575" s="76"/>
      <c r="P575" s="77"/>
      <c r="Q575" s="18" t="str">
        <f>IF(B575="","",VLOOKUP(B575,資料表!$A$3:$D$198,4,0))</f>
        <v/>
      </c>
    </row>
    <row r="576" spans="1:17" ht="20.100000000000001" customHeight="1">
      <c r="A576" s="290" t="str">
        <f>IF(B576="","",VLOOKUP(B576,資料表!$A$3:$E$298,5,0))</f>
        <v/>
      </c>
      <c r="B576" s="67"/>
      <c r="C576" s="259" t="str">
        <f>IF($B576="","",VLOOKUP($B576,資料表!$A:$C,2,FALSE))</f>
        <v/>
      </c>
      <c r="D576" s="259" t="str">
        <f>IF($B576="","",VLOOKUP($B576,資料表!$A:$C,3,FALSE))</f>
        <v/>
      </c>
      <c r="E576" s="263"/>
      <c r="F576" s="261" t="str">
        <f>IF($E576="","",VLOOKUP($E576,資料表!$G:$I,2,FALSE))</f>
        <v/>
      </c>
      <c r="G576" s="262" t="str">
        <f>IF($E576="","",VLOOKUP($E576,資料表!$G:$I,3,FALSE))</f>
        <v/>
      </c>
      <c r="H576" s="71"/>
      <c r="I576" s="72"/>
      <c r="J576" s="70"/>
      <c r="K576" s="278">
        <f t="shared" si="16"/>
        <v>0</v>
      </c>
      <c r="L576" s="278">
        <f t="shared" si="17"/>
        <v>0</v>
      </c>
      <c r="M576" s="75"/>
      <c r="N576" s="76"/>
      <c r="O576" s="76"/>
      <c r="P576" s="77"/>
      <c r="Q576" s="18" t="str">
        <f>IF(B576="","",VLOOKUP(B576,資料表!$A$3:$D$198,4,0))</f>
        <v/>
      </c>
    </row>
    <row r="577" spans="1:17" ht="20.100000000000001" customHeight="1">
      <c r="A577" s="290" t="str">
        <f>IF(B577="","",VLOOKUP(B577,資料表!$A$3:$E$298,5,0))</f>
        <v/>
      </c>
      <c r="B577" s="67"/>
      <c r="C577" s="259" t="str">
        <f>IF($B577="","",VLOOKUP($B577,資料表!$A:$C,2,FALSE))</f>
        <v/>
      </c>
      <c r="D577" s="259" t="str">
        <f>IF($B577="","",VLOOKUP($B577,資料表!$A:$C,3,FALSE))</f>
        <v/>
      </c>
      <c r="E577" s="263"/>
      <c r="F577" s="261" t="str">
        <f>IF($E577="","",VLOOKUP($E577,資料表!$G:$I,2,FALSE))</f>
        <v/>
      </c>
      <c r="G577" s="262" t="str">
        <f>IF($E577="","",VLOOKUP($E577,資料表!$G:$I,3,FALSE))</f>
        <v/>
      </c>
      <c r="H577" s="71"/>
      <c r="I577" s="72"/>
      <c r="J577" s="70"/>
      <c r="K577" s="278">
        <f t="shared" si="16"/>
        <v>0</v>
      </c>
      <c r="L577" s="278">
        <f t="shared" si="17"/>
        <v>0</v>
      </c>
      <c r="M577" s="75"/>
      <c r="N577" s="76"/>
      <c r="O577" s="76"/>
      <c r="P577" s="77"/>
      <c r="Q577" s="18" t="str">
        <f>IF(B577="","",VLOOKUP(B577,資料表!$A$3:$D$198,4,0))</f>
        <v/>
      </c>
    </row>
    <row r="578" spans="1:17" ht="20.100000000000001" customHeight="1">
      <c r="A578" s="290" t="str">
        <f>IF(B578="","",VLOOKUP(B578,資料表!$A$3:$E$298,5,0))</f>
        <v/>
      </c>
      <c r="B578" s="67"/>
      <c r="C578" s="259" t="str">
        <f>IF($B578="","",VLOOKUP($B578,資料表!$A:$C,2,FALSE))</f>
        <v/>
      </c>
      <c r="D578" s="259" t="str">
        <f>IF($B578="","",VLOOKUP($B578,資料表!$A:$C,3,FALSE))</f>
        <v/>
      </c>
      <c r="E578" s="263"/>
      <c r="F578" s="261" t="str">
        <f>IF($E578="","",VLOOKUP($E578,資料表!$G:$I,2,FALSE))</f>
        <v/>
      </c>
      <c r="G578" s="262" t="str">
        <f>IF($E578="","",VLOOKUP($E578,資料表!$G:$I,3,FALSE))</f>
        <v/>
      </c>
      <c r="H578" s="71"/>
      <c r="I578" s="72"/>
      <c r="J578" s="70"/>
      <c r="K578" s="278">
        <f t="shared" si="16"/>
        <v>0</v>
      </c>
      <c r="L578" s="278">
        <f t="shared" si="17"/>
        <v>0</v>
      </c>
      <c r="M578" s="75"/>
      <c r="N578" s="76"/>
      <c r="O578" s="76"/>
      <c r="P578" s="77"/>
      <c r="Q578" s="18" t="str">
        <f>IF(B578="","",VLOOKUP(B578,資料表!$A$3:$D$198,4,0))</f>
        <v/>
      </c>
    </row>
    <row r="579" spans="1:17" ht="20.100000000000001" customHeight="1">
      <c r="A579" s="290" t="str">
        <f>IF(B579="","",VLOOKUP(B579,資料表!$A$3:$E$298,5,0))</f>
        <v/>
      </c>
      <c r="B579" s="67"/>
      <c r="C579" s="259" t="str">
        <f>IF($B579="","",VLOOKUP($B579,資料表!$A:$C,2,FALSE))</f>
        <v/>
      </c>
      <c r="D579" s="259" t="str">
        <f>IF($B579="","",VLOOKUP($B579,資料表!$A:$C,3,FALSE))</f>
        <v/>
      </c>
      <c r="E579" s="263"/>
      <c r="F579" s="261" t="str">
        <f>IF($E579="","",VLOOKUP($E579,資料表!$G:$I,2,FALSE))</f>
        <v/>
      </c>
      <c r="G579" s="262" t="str">
        <f>IF($E579="","",VLOOKUP($E579,資料表!$G:$I,3,FALSE))</f>
        <v/>
      </c>
      <c r="H579" s="71"/>
      <c r="I579" s="72"/>
      <c r="J579" s="70"/>
      <c r="K579" s="278">
        <f t="shared" si="16"/>
        <v>0</v>
      </c>
      <c r="L579" s="278">
        <f t="shared" si="17"/>
        <v>0</v>
      </c>
      <c r="M579" s="75"/>
      <c r="N579" s="76"/>
      <c r="O579" s="76"/>
      <c r="P579" s="77"/>
      <c r="Q579" s="18" t="str">
        <f>IF(B579="","",VLOOKUP(B579,資料表!$A$3:$D$198,4,0))</f>
        <v/>
      </c>
    </row>
    <row r="580" spans="1:17" ht="20.100000000000001" customHeight="1">
      <c r="A580" s="290" t="str">
        <f>IF(B580="","",VLOOKUP(B580,資料表!$A$3:$E$298,5,0))</f>
        <v/>
      </c>
      <c r="B580" s="67"/>
      <c r="C580" s="259" t="str">
        <f>IF($B580="","",VLOOKUP($B580,資料表!$A:$C,2,FALSE))</f>
        <v/>
      </c>
      <c r="D580" s="259" t="str">
        <f>IF($B580="","",VLOOKUP($B580,資料表!$A:$C,3,FALSE))</f>
        <v/>
      </c>
      <c r="E580" s="263"/>
      <c r="F580" s="261" t="str">
        <f>IF($E580="","",VLOOKUP($E580,資料表!$G:$I,2,FALSE))</f>
        <v/>
      </c>
      <c r="G580" s="262" t="str">
        <f>IF($E580="","",VLOOKUP($E580,資料表!$G:$I,3,FALSE))</f>
        <v/>
      </c>
      <c r="H580" s="71"/>
      <c r="I580" s="72"/>
      <c r="J580" s="70"/>
      <c r="K580" s="278">
        <f t="shared" si="16"/>
        <v>0</v>
      </c>
      <c r="L580" s="278">
        <f t="shared" si="17"/>
        <v>0</v>
      </c>
      <c r="M580" s="75"/>
      <c r="N580" s="76"/>
      <c r="O580" s="76"/>
      <c r="P580" s="77"/>
      <c r="Q580" s="18" t="str">
        <f>IF(B580="","",VLOOKUP(B580,資料表!$A$3:$D$198,4,0))</f>
        <v/>
      </c>
    </row>
    <row r="581" spans="1:17" ht="20.100000000000001" customHeight="1">
      <c r="A581" s="290" t="str">
        <f>IF(B581="","",VLOOKUP(B581,資料表!$A$3:$E$298,5,0))</f>
        <v/>
      </c>
      <c r="B581" s="67"/>
      <c r="C581" s="259" t="str">
        <f>IF($B581="","",VLOOKUP($B581,資料表!$A:$C,2,FALSE))</f>
        <v/>
      </c>
      <c r="D581" s="259" t="str">
        <f>IF($B581="","",VLOOKUP($B581,資料表!$A:$C,3,FALSE))</f>
        <v/>
      </c>
      <c r="E581" s="263"/>
      <c r="F581" s="261" t="str">
        <f>IF($E581="","",VLOOKUP($E581,資料表!$G:$I,2,FALSE))</f>
        <v/>
      </c>
      <c r="G581" s="262" t="str">
        <f>IF($E581="","",VLOOKUP($E581,資料表!$G:$I,3,FALSE))</f>
        <v/>
      </c>
      <c r="H581" s="71"/>
      <c r="I581" s="72"/>
      <c r="J581" s="70"/>
      <c r="K581" s="278">
        <f t="shared" si="16"/>
        <v>0</v>
      </c>
      <c r="L581" s="278">
        <f t="shared" si="17"/>
        <v>0</v>
      </c>
      <c r="M581" s="75"/>
      <c r="N581" s="76"/>
      <c r="O581" s="76"/>
      <c r="P581" s="77"/>
      <c r="Q581" s="18" t="str">
        <f>IF(B581="","",VLOOKUP(B581,資料表!$A$3:$D$198,4,0))</f>
        <v/>
      </c>
    </row>
    <row r="582" spans="1:17" ht="20.100000000000001" customHeight="1">
      <c r="A582" s="290" t="str">
        <f>IF(B582="","",VLOOKUP(B582,資料表!$A$3:$E$298,5,0))</f>
        <v/>
      </c>
      <c r="B582" s="67"/>
      <c r="C582" s="259" t="str">
        <f>IF($B582="","",VLOOKUP($B582,資料表!$A:$C,2,FALSE))</f>
        <v/>
      </c>
      <c r="D582" s="259" t="str">
        <f>IF($B582="","",VLOOKUP($B582,資料表!$A:$C,3,FALSE))</f>
        <v/>
      </c>
      <c r="E582" s="263"/>
      <c r="F582" s="261" t="str">
        <f>IF($E582="","",VLOOKUP($E582,資料表!$G:$I,2,FALSE))</f>
        <v/>
      </c>
      <c r="G582" s="262" t="str">
        <f>IF($E582="","",VLOOKUP($E582,資料表!$G:$I,3,FALSE))</f>
        <v/>
      </c>
      <c r="H582" s="71"/>
      <c r="I582" s="72"/>
      <c r="J582" s="70"/>
      <c r="K582" s="278">
        <f t="shared" si="16"/>
        <v>0</v>
      </c>
      <c r="L582" s="278">
        <f t="shared" si="17"/>
        <v>0</v>
      </c>
      <c r="M582" s="75"/>
      <c r="N582" s="76"/>
      <c r="O582" s="76"/>
      <c r="P582" s="77"/>
      <c r="Q582" s="18" t="str">
        <f>IF(B582="","",VLOOKUP(B582,資料表!$A$3:$D$198,4,0))</f>
        <v/>
      </c>
    </row>
    <row r="583" spans="1:17" ht="20.100000000000001" customHeight="1">
      <c r="A583" s="290" t="str">
        <f>IF(B583="","",VLOOKUP(B583,資料表!$A$3:$E$298,5,0))</f>
        <v/>
      </c>
      <c r="B583" s="67"/>
      <c r="C583" s="259" t="str">
        <f>IF($B583="","",VLOOKUP($B583,資料表!$A:$C,2,FALSE))</f>
        <v/>
      </c>
      <c r="D583" s="259" t="str">
        <f>IF($B583="","",VLOOKUP($B583,資料表!$A:$C,3,FALSE))</f>
        <v/>
      </c>
      <c r="E583" s="263"/>
      <c r="F583" s="261" t="str">
        <f>IF($E583="","",VLOOKUP($E583,資料表!$G:$I,2,FALSE))</f>
        <v/>
      </c>
      <c r="G583" s="262" t="str">
        <f>IF($E583="","",VLOOKUP($E583,資料表!$G:$I,3,FALSE))</f>
        <v/>
      </c>
      <c r="H583" s="71"/>
      <c r="I583" s="72"/>
      <c r="J583" s="70"/>
      <c r="K583" s="278">
        <f t="shared" si="16"/>
        <v>0</v>
      </c>
      <c r="L583" s="278">
        <f t="shared" si="17"/>
        <v>0</v>
      </c>
      <c r="M583" s="75"/>
      <c r="N583" s="76"/>
      <c r="O583" s="76"/>
      <c r="P583" s="77"/>
      <c r="Q583" s="18" t="str">
        <f>IF(B583="","",VLOOKUP(B583,資料表!$A$3:$D$198,4,0))</f>
        <v/>
      </c>
    </row>
    <row r="584" spans="1:17" ht="20.100000000000001" customHeight="1">
      <c r="A584" s="290" t="str">
        <f>IF(B584="","",VLOOKUP(B584,資料表!$A$3:$E$298,5,0))</f>
        <v/>
      </c>
      <c r="B584" s="67"/>
      <c r="C584" s="259" t="str">
        <f>IF($B584="","",VLOOKUP($B584,資料表!$A:$C,2,FALSE))</f>
        <v/>
      </c>
      <c r="D584" s="259" t="str">
        <f>IF($B584="","",VLOOKUP($B584,資料表!$A:$C,3,FALSE))</f>
        <v/>
      </c>
      <c r="E584" s="263"/>
      <c r="F584" s="261" t="str">
        <f>IF($E584="","",VLOOKUP($E584,資料表!$G:$I,2,FALSE))</f>
        <v/>
      </c>
      <c r="G584" s="262" t="str">
        <f>IF($E584="","",VLOOKUP($E584,資料表!$G:$I,3,FALSE))</f>
        <v/>
      </c>
      <c r="H584" s="71"/>
      <c r="I584" s="72"/>
      <c r="J584" s="70"/>
      <c r="K584" s="278">
        <f t="shared" si="16"/>
        <v>0</v>
      </c>
      <c r="L584" s="278">
        <f t="shared" si="17"/>
        <v>0</v>
      </c>
      <c r="M584" s="75"/>
      <c r="N584" s="76"/>
      <c r="O584" s="76"/>
      <c r="P584" s="77"/>
      <c r="Q584" s="18" t="str">
        <f>IF(B584="","",VLOOKUP(B584,資料表!$A$3:$D$198,4,0))</f>
        <v/>
      </c>
    </row>
    <row r="585" spans="1:17" ht="20.100000000000001" customHeight="1">
      <c r="A585" s="290" t="str">
        <f>IF(B585="","",VLOOKUP(B585,資料表!$A$3:$E$298,5,0))</f>
        <v/>
      </c>
      <c r="B585" s="67"/>
      <c r="C585" s="259" t="str">
        <f>IF($B585="","",VLOOKUP($B585,資料表!$A:$C,2,FALSE))</f>
        <v/>
      </c>
      <c r="D585" s="259" t="str">
        <f>IF($B585="","",VLOOKUP($B585,資料表!$A:$C,3,FALSE))</f>
        <v/>
      </c>
      <c r="E585" s="263"/>
      <c r="F585" s="261" t="str">
        <f>IF($E585="","",VLOOKUP($E585,資料表!$G:$I,2,FALSE))</f>
        <v/>
      </c>
      <c r="G585" s="262" t="str">
        <f>IF($E585="","",VLOOKUP($E585,資料表!$G:$I,3,FALSE))</f>
        <v/>
      </c>
      <c r="H585" s="71"/>
      <c r="I585" s="72"/>
      <c r="J585" s="70"/>
      <c r="K585" s="278">
        <f t="shared" si="16"/>
        <v>0</v>
      </c>
      <c r="L585" s="278">
        <f t="shared" si="17"/>
        <v>0</v>
      </c>
      <c r="M585" s="75"/>
      <c r="N585" s="76"/>
      <c r="O585" s="76"/>
      <c r="P585" s="77"/>
      <c r="Q585" s="18" t="str">
        <f>IF(B585="","",VLOOKUP(B585,資料表!$A$3:$D$198,4,0))</f>
        <v/>
      </c>
    </row>
    <row r="586" spans="1:17" ht="20.100000000000001" customHeight="1">
      <c r="A586" s="290" t="str">
        <f>IF(B586="","",VLOOKUP(B586,資料表!$A$3:$E$298,5,0))</f>
        <v/>
      </c>
      <c r="B586" s="67"/>
      <c r="C586" s="259" t="str">
        <f>IF($B586="","",VLOOKUP($B586,資料表!$A:$C,2,FALSE))</f>
        <v/>
      </c>
      <c r="D586" s="259" t="str">
        <f>IF($B586="","",VLOOKUP($B586,資料表!$A:$C,3,FALSE))</f>
        <v/>
      </c>
      <c r="E586" s="263"/>
      <c r="F586" s="261" t="str">
        <f>IF($E586="","",VLOOKUP($E586,資料表!$G:$I,2,FALSE))</f>
        <v/>
      </c>
      <c r="G586" s="262" t="str">
        <f>IF($E586="","",VLOOKUP($E586,資料表!$G:$I,3,FALSE))</f>
        <v/>
      </c>
      <c r="H586" s="71"/>
      <c r="I586" s="72"/>
      <c r="J586" s="70"/>
      <c r="K586" s="278">
        <f t="shared" si="16"/>
        <v>0</v>
      </c>
      <c r="L586" s="278">
        <f t="shared" si="17"/>
        <v>0</v>
      </c>
      <c r="M586" s="75"/>
      <c r="N586" s="76"/>
      <c r="O586" s="76"/>
      <c r="P586" s="77"/>
      <c r="Q586" s="18" t="str">
        <f>IF(B586="","",VLOOKUP(B586,資料表!$A$3:$D$198,4,0))</f>
        <v/>
      </c>
    </row>
    <row r="587" spans="1:17" ht="20.100000000000001" customHeight="1">
      <c r="A587" s="290" t="str">
        <f>IF(B587="","",VLOOKUP(B587,資料表!$A$3:$E$298,5,0))</f>
        <v/>
      </c>
      <c r="B587" s="67"/>
      <c r="C587" s="259" t="str">
        <f>IF($B587="","",VLOOKUP($B587,資料表!$A:$C,2,FALSE))</f>
        <v/>
      </c>
      <c r="D587" s="259" t="str">
        <f>IF($B587="","",VLOOKUP($B587,資料表!$A:$C,3,FALSE))</f>
        <v/>
      </c>
      <c r="E587" s="263"/>
      <c r="F587" s="261" t="str">
        <f>IF($E587="","",VLOOKUP($E587,資料表!$G:$I,2,FALSE))</f>
        <v/>
      </c>
      <c r="G587" s="262" t="str">
        <f>IF($E587="","",VLOOKUP($E587,資料表!$G:$I,3,FALSE))</f>
        <v/>
      </c>
      <c r="H587" s="71"/>
      <c r="I587" s="72"/>
      <c r="J587" s="70"/>
      <c r="K587" s="278">
        <f t="shared" ref="K587:K650" si="18">IF(OR($M587=1,$M587=""),ROUND($J587*0.05,0),0)</f>
        <v>0</v>
      </c>
      <c r="L587" s="278">
        <f t="shared" ref="L587:L650" si="19">SUM(J587:K587)</f>
        <v>0</v>
      </c>
      <c r="M587" s="75"/>
      <c r="N587" s="76"/>
      <c r="O587" s="76"/>
      <c r="P587" s="77"/>
      <c r="Q587" s="18" t="str">
        <f>IF(B587="","",VLOOKUP(B587,資料表!$A$3:$D$198,4,0))</f>
        <v/>
      </c>
    </row>
    <row r="588" spans="1:17" ht="20.100000000000001" customHeight="1">
      <c r="A588" s="290" t="str">
        <f>IF(B588="","",VLOOKUP(B588,資料表!$A$3:$E$298,5,0))</f>
        <v/>
      </c>
      <c r="B588" s="67"/>
      <c r="C588" s="259" t="str">
        <f>IF($B588="","",VLOOKUP($B588,資料表!$A:$C,2,FALSE))</f>
        <v/>
      </c>
      <c r="D588" s="259" t="str">
        <f>IF($B588="","",VLOOKUP($B588,資料表!$A:$C,3,FALSE))</f>
        <v/>
      </c>
      <c r="E588" s="263"/>
      <c r="F588" s="261" t="str">
        <f>IF($E588="","",VLOOKUP($E588,資料表!$G:$I,2,FALSE))</f>
        <v/>
      </c>
      <c r="G588" s="262" t="str">
        <f>IF($E588="","",VLOOKUP($E588,資料表!$G:$I,3,FALSE))</f>
        <v/>
      </c>
      <c r="H588" s="71"/>
      <c r="I588" s="72"/>
      <c r="J588" s="70"/>
      <c r="K588" s="278">
        <f t="shared" si="18"/>
        <v>0</v>
      </c>
      <c r="L588" s="278">
        <f t="shared" si="19"/>
        <v>0</v>
      </c>
      <c r="M588" s="75"/>
      <c r="N588" s="76"/>
      <c r="O588" s="76"/>
      <c r="P588" s="77"/>
      <c r="Q588" s="18" t="str">
        <f>IF(B588="","",VLOOKUP(B588,資料表!$A$3:$D$198,4,0))</f>
        <v/>
      </c>
    </row>
    <row r="589" spans="1:17" ht="20.100000000000001" customHeight="1">
      <c r="A589" s="290" t="str">
        <f>IF(B589="","",VLOOKUP(B589,資料表!$A$3:$E$298,5,0))</f>
        <v/>
      </c>
      <c r="B589" s="67"/>
      <c r="C589" s="259" t="str">
        <f>IF($B589="","",VLOOKUP($B589,資料表!$A:$C,2,FALSE))</f>
        <v/>
      </c>
      <c r="D589" s="259" t="str">
        <f>IF($B589="","",VLOOKUP($B589,資料表!$A:$C,3,FALSE))</f>
        <v/>
      </c>
      <c r="E589" s="263"/>
      <c r="F589" s="261" t="str">
        <f>IF($E589="","",VLOOKUP($E589,資料表!$G:$I,2,FALSE))</f>
        <v/>
      </c>
      <c r="G589" s="262" t="str">
        <f>IF($E589="","",VLOOKUP($E589,資料表!$G:$I,3,FALSE))</f>
        <v/>
      </c>
      <c r="H589" s="71"/>
      <c r="I589" s="72"/>
      <c r="J589" s="70"/>
      <c r="K589" s="278">
        <f t="shared" si="18"/>
        <v>0</v>
      </c>
      <c r="L589" s="278">
        <f t="shared" si="19"/>
        <v>0</v>
      </c>
      <c r="M589" s="75"/>
      <c r="N589" s="76"/>
      <c r="O589" s="76"/>
      <c r="P589" s="77"/>
      <c r="Q589" s="18" t="str">
        <f>IF(B589="","",VLOOKUP(B589,資料表!$A$3:$D$198,4,0))</f>
        <v/>
      </c>
    </row>
    <row r="590" spans="1:17" ht="20.100000000000001" customHeight="1">
      <c r="A590" s="290" t="str">
        <f>IF(B590="","",VLOOKUP(B590,資料表!$A$3:$E$298,5,0))</f>
        <v/>
      </c>
      <c r="B590" s="67"/>
      <c r="C590" s="259" t="str">
        <f>IF($B590="","",VLOOKUP($B590,資料表!$A:$C,2,FALSE))</f>
        <v/>
      </c>
      <c r="D590" s="259" t="str">
        <f>IF($B590="","",VLOOKUP($B590,資料表!$A:$C,3,FALSE))</f>
        <v/>
      </c>
      <c r="E590" s="263"/>
      <c r="F590" s="261" t="str">
        <f>IF($E590="","",VLOOKUP($E590,資料表!$G:$I,2,FALSE))</f>
        <v/>
      </c>
      <c r="G590" s="262" t="str">
        <f>IF($E590="","",VLOOKUP($E590,資料表!$G:$I,3,FALSE))</f>
        <v/>
      </c>
      <c r="H590" s="71"/>
      <c r="I590" s="72"/>
      <c r="J590" s="70"/>
      <c r="K590" s="278">
        <f t="shared" si="18"/>
        <v>0</v>
      </c>
      <c r="L590" s="278">
        <f t="shared" si="19"/>
        <v>0</v>
      </c>
      <c r="M590" s="75"/>
      <c r="N590" s="76"/>
      <c r="O590" s="76"/>
      <c r="P590" s="77"/>
      <c r="Q590" s="18" t="str">
        <f>IF(B590="","",VLOOKUP(B590,資料表!$A$3:$D$198,4,0))</f>
        <v/>
      </c>
    </row>
    <row r="591" spans="1:17" ht="20.100000000000001" customHeight="1">
      <c r="A591" s="290" t="str">
        <f>IF(B591="","",VLOOKUP(B591,資料表!$A$3:$E$298,5,0))</f>
        <v/>
      </c>
      <c r="B591" s="67"/>
      <c r="C591" s="259" t="str">
        <f>IF($B591="","",VLOOKUP($B591,資料表!$A:$C,2,FALSE))</f>
        <v/>
      </c>
      <c r="D591" s="259" t="str">
        <f>IF($B591="","",VLOOKUP($B591,資料表!$A:$C,3,FALSE))</f>
        <v/>
      </c>
      <c r="E591" s="263"/>
      <c r="F591" s="261" t="str">
        <f>IF($E591="","",VLOOKUP($E591,資料表!$G:$I,2,FALSE))</f>
        <v/>
      </c>
      <c r="G591" s="262" t="str">
        <f>IF($E591="","",VLOOKUP($E591,資料表!$G:$I,3,FALSE))</f>
        <v/>
      </c>
      <c r="H591" s="71"/>
      <c r="I591" s="72"/>
      <c r="J591" s="70"/>
      <c r="K591" s="278">
        <f t="shared" si="18"/>
        <v>0</v>
      </c>
      <c r="L591" s="278">
        <f t="shared" si="19"/>
        <v>0</v>
      </c>
      <c r="M591" s="75"/>
      <c r="N591" s="76"/>
      <c r="O591" s="76"/>
      <c r="P591" s="77"/>
      <c r="Q591" s="18" t="str">
        <f>IF(B591="","",VLOOKUP(B591,資料表!$A$3:$D$198,4,0))</f>
        <v/>
      </c>
    </row>
    <row r="592" spans="1:17" ht="20.100000000000001" customHeight="1">
      <c r="A592" s="290" t="str">
        <f>IF(B592="","",VLOOKUP(B592,資料表!$A$3:$E$298,5,0))</f>
        <v/>
      </c>
      <c r="B592" s="67"/>
      <c r="C592" s="259" t="str">
        <f>IF($B592="","",VLOOKUP($B592,資料表!$A:$C,2,FALSE))</f>
        <v/>
      </c>
      <c r="D592" s="259" t="str">
        <f>IF($B592="","",VLOOKUP($B592,資料表!$A:$C,3,FALSE))</f>
        <v/>
      </c>
      <c r="E592" s="263"/>
      <c r="F592" s="261" t="str">
        <f>IF($E592="","",VLOOKUP($E592,資料表!$G:$I,2,FALSE))</f>
        <v/>
      </c>
      <c r="G592" s="262" t="str">
        <f>IF($E592="","",VLOOKUP($E592,資料表!$G:$I,3,FALSE))</f>
        <v/>
      </c>
      <c r="H592" s="71"/>
      <c r="I592" s="72"/>
      <c r="J592" s="70"/>
      <c r="K592" s="278">
        <f t="shared" si="18"/>
        <v>0</v>
      </c>
      <c r="L592" s="278">
        <f t="shared" si="19"/>
        <v>0</v>
      </c>
      <c r="M592" s="75"/>
      <c r="N592" s="76"/>
      <c r="O592" s="76"/>
      <c r="P592" s="77"/>
      <c r="Q592" s="18" t="str">
        <f>IF(B592="","",VLOOKUP(B592,資料表!$A$3:$D$198,4,0))</f>
        <v/>
      </c>
    </row>
    <row r="593" spans="1:17" ht="20.100000000000001" customHeight="1">
      <c r="A593" s="290" t="str">
        <f>IF(B593="","",VLOOKUP(B593,資料表!$A$3:$E$298,5,0))</f>
        <v/>
      </c>
      <c r="B593" s="67"/>
      <c r="C593" s="259" t="str">
        <f>IF($B593="","",VLOOKUP($B593,資料表!$A:$C,2,FALSE))</f>
        <v/>
      </c>
      <c r="D593" s="259" t="str">
        <f>IF($B593="","",VLOOKUP($B593,資料表!$A:$C,3,FALSE))</f>
        <v/>
      </c>
      <c r="E593" s="263"/>
      <c r="F593" s="261" t="str">
        <f>IF($E593="","",VLOOKUP($E593,資料表!$G:$I,2,FALSE))</f>
        <v/>
      </c>
      <c r="G593" s="262" t="str">
        <f>IF($E593="","",VLOOKUP($E593,資料表!$G:$I,3,FALSE))</f>
        <v/>
      </c>
      <c r="H593" s="71"/>
      <c r="I593" s="72"/>
      <c r="J593" s="70"/>
      <c r="K593" s="278">
        <f t="shared" si="18"/>
        <v>0</v>
      </c>
      <c r="L593" s="278">
        <f t="shared" si="19"/>
        <v>0</v>
      </c>
      <c r="M593" s="75"/>
      <c r="N593" s="76"/>
      <c r="O593" s="76"/>
      <c r="P593" s="77"/>
      <c r="Q593" s="18" t="str">
        <f>IF(B593="","",VLOOKUP(B593,資料表!$A$3:$D$198,4,0))</f>
        <v/>
      </c>
    </row>
    <row r="594" spans="1:17" ht="20.100000000000001" customHeight="1">
      <c r="A594" s="290" t="str">
        <f>IF(B594="","",VLOOKUP(B594,資料表!$A$3:$E$298,5,0))</f>
        <v/>
      </c>
      <c r="B594" s="67"/>
      <c r="C594" s="259" t="str">
        <f>IF($B594="","",VLOOKUP($B594,資料表!$A:$C,2,FALSE))</f>
        <v/>
      </c>
      <c r="D594" s="259" t="str">
        <f>IF($B594="","",VLOOKUP($B594,資料表!$A:$C,3,FALSE))</f>
        <v/>
      </c>
      <c r="E594" s="263"/>
      <c r="F594" s="261" t="str">
        <f>IF($E594="","",VLOOKUP($E594,資料表!$G:$I,2,FALSE))</f>
        <v/>
      </c>
      <c r="G594" s="262" t="str">
        <f>IF($E594="","",VLOOKUP($E594,資料表!$G:$I,3,FALSE))</f>
        <v/>
      </c>
      <c r="H594" s="71"/>
      <c r="I594" s="72"/>
      <c r="J594" s="70"/>
      <c r="K594" s="278">
        <f t="shared" si="18"/>
        <v>0</v>
      </c>
      <c r="L594" s="278">
        <f t="shared" si="19"/>
        <v>0</v>
      </c>
      <c r="M594" s="75"/>
      <c r="N594" s="76"/>
      <c r="O594" s="76"/>
      <c r="P594" s="77"/>
      <c r="Q594" s="18" t="str">
        <f>IF(B594="","",VLOOKUP(B594,資料表!$A$3:$D$198,4,0))</f>
        <v/>
      </c>
    </row>
    <row r="595" spans="1:17" ht="20.100000000000001" customHeight="1">
      <c r="A595" s="290" t="str">
        <f>IF(B595="","",VLOOKUP(B595,資料表!$A$3:$E$298,5,0))</f>
        <v/>
      </c>
      <c r="B595" s="67"/>
      <c r="C595" s="259" t="str">
        <f>IF($B595="","",VLOOKUP($B595,資料表!$A:$C,2,FALSE))</f>
        <v/>
      </c>
      <c r="D595" s="259" t="str">
        <f>IF($B595="","",VLOOKUP($B595,資料表!$A:$C,3,FALSE))</f>
        <v/>
      </c>
      <c r="E595" s="263"/>
      <c r="F595" s="261" t="str">
        <f>IF($E595="","",VLOOKUP($E595,資料表!$G:$I,2,FALSE))</f>
        <v/>
      </c>
      <c r="G595" s="262" t="str">
        <f>IF($E595="","",VLOOKUP($E595,資料表!$G:$I,3,FALSE))</f>
        <v/>
      </c>
      <c r="H595" s="71"/>
      <c r="I595" s="72"/>
      <c r="J595" s="70"/>
      <c r="K595" s="278">
        <f t="shared" si="18"/>
        <v>0</v>
      </c>
      <c r="L595" s="278">
        <f t="shared" si="19"/>
        <v>0</v>
      </c>
      <c r="M595" s="75"/>
      <c r="N595" s="76"/>
      <c r="O595" s="76"/>
      <c r="P595" s="77"/>
      <c r="Q595" s="18" t="str">
        <f>IF(B595="","",VLOOKUP(B595,資料表!$A$3:$D$198,4,0))</f>
        <v/>
      </c>
    </row>
    <row r="596" spans="1:17" ht="20.100000000000001" customHeight="1">
      <c r="A596" s="290" t="str">
        <f>IF(B596="","",VLOOKUP(B596,資料表!$A$3:$E$298,5,0))</f>
        <v/>
      </c>
      <c r="B596" s="67"/>
      <c r="C596" s="259" t="str">
        <f>IF($B596="","",VLOOKUP($B596,資料表!$A:$C,2,FALSE))</f>
        <v/>
      </c>
      <c r="D596" s="259" t="str">
        <f>IF($B596="","",VLOOKUP($B596,資料表!$A:$C,3,FALSE))</f>
        <v/>
      </c>
      <c r="E596" s="263"/>
      <c r="F596" s="261" t="str">
        <f>IF($E596="","",VLOOKUP($E596,資料表!$G:$I,2,FALSE))</f>
        <v/>
      </c>
      <c r="G596" s="262" t="str">
        <f>IF($E596="","",VLOOKUP($E596,資料表!$G:$I,3,FALSE))</f>
        <v/>
      </c>
      <c r="H596" s="71"/>
      <c r="I596" s="72"/>
      <c r="J596" s="70"/>
      <c r="K596" s="278">
        <f t="shared" si="18"/>
        <v>0</v>
      </c>
      <c r="L596" s="278">
        <f t="shared" si="19"/>
        <v>0</v>
      </c>
      <c r="M596" s="75"/>
      <c r="N596" s="76"/>
      <c r="O596" s="76"/>
      <c r="P596" s="77"/>
      <c r="Q596" s="18" t="str">
        <f>IF(B596="","",VLOOKUP(B596,資料表!$A$3:$D$198,4,0))</f>
        <v/>
      </c>
    </row>
    <row r="597" spans="1:17" ht="20.100000000000001" customHeight="1">
      <c r="A597" s="290" t="str">
        <f>IF(B597="","",VLOOKUP(B597,資料表!$A$3:$E$298,5,0))</f>
        <v/>
      </c>
      <c r="B597" s="67"/>
      <c r="C597" s="259" t="str">
        <f>IF($B597="","",VLOOKUP($B597,資料表!$A:$C,2,FALSE))</f>
        <v/>
      </c>
      <c r="D597" s="259" t="str">
        <f>IF($B597="","",VLOOKUP($B597,資料表!$A:$C,3,FALSE))</f>
        <v/>
      </c>
      <c r="E597" s="263"/>
      <c r="F597" s="261" t="str">
        <f>IF($E597="","",VLOOKUP($E597,資料表!$G:$I,2,FALSE))</f>
        <v/>
      </c>
      <c r="G597" s="262" t="str">
        <f>IF($E597="","",VLOOKUP($E597,資料表!$G:$I,3,FALSE))</f>
        <v/>
      </c>
      <c r="H597" s="71"/>
      <c r="I597" s="72"/>
      <c r="J597" s="70"/>
      <c r="K597" s="278">
        <f t="shared" si="18"/>
        <v>0</v>
      </c>
      <c r="L597" s="278">
        <f t="shared" si="19"/>
        <v>0</v>
      </c>
      <c r="M597" s="75"/>
      <c r="N597" s="76"/>
      <c r="O597" s="76"/>
      <c r="P597" s="77"/>
      <c r="Q597" s="18" t="str">
        <f>IF(B597="","",VLOOKUP(B597,資料表!$A$3:$D$198,4,0))</f>
        <v/>
      </c>
    </row>
    <row r="598" spans="1:17" ht="20.100000000000001" customHeight="1">
      <c r="A598" s="290" t="str">
        <f>IF(B598="","",VLOOKUP(B598,資料表!$A$3:$E$298,5,0))</f>
        <v/>
      </c>
      <c r="B598" s="67"/>
      <c r="C598" s="259" t="str">
        <f>IF($B598="","",VLOOKUP($B598,資料表!$A:$C,2,FALSE))</f>
        <v/>
      </c>
      <c r="D598" s="259" t="str">
        <f>IF($B598="","",VLOOKUP($B598,資料表!$A:$C,3,FALSE))</f>
        <v/>
      </c>
      <c r="E598" s="263"/>
      <c r="F598" s="261" t="str">
        <f>IF($E598="","",VLOOKUP($E598,資料表!$G:$I,2,FALSE))</f>
        <v/>
      </c>
      <c r="G598" s="262" t="str">
        <f>IF($E598="","",VLOOKUP($E598,資料表!$G:$I,3,FALSE))</f>
        <v/>
      </c>
      <c r="H598" s="71"/>
      <c r="I598" s="72"/>
      <c r="J598" s="70"/>
      <c r="K598" s="278">
        <f t="shared" si="18"/>
        <v>0</v>
      </c>
      <c r="L598" s="278">
        <f t="shared" si="19"/>
        <v>0</v>
      </c>
      <c r="M598" s="75"/>
      <c r="N598" s="76"/>
      <c r="O598" s="76"/>
      <c r="P598" s="77"/>
      <c r="Q598" s="18" t="str">
        <f>IF(B598="","",VLOOKUP(B598,資料表!$A$3:$D$198,4,0))</f>
        <v/>
      </c>
    </row>
    <row r="599" spans="1:17" ht="20.100000000000001" customHeight="1">
      <c r="A599" s="290" t="str">
        <f>IF(B599="","",VLOOKUP(B599,資料表!$A$3:$E$298,5,0))</f>
        <v/>
      </c>
      <c r="B599" s="67"/>
      <c r="C599" s="259" t="str">
        <f>IF($B599="","",VLOOKUP($B599,資料表!$A:$C,2,FALSE))</f>
        <v/>
      </c>
      <c r="D599" s="259" t="str">
        <f>IF($B599="","",VLOOKUP($B599,資料表!$A:$C,3,FALSE))</f>
        <v/>
      </c>
      <c r="E599" s="263"/>
      <c r="F599" s="261" t="str">
        <f>IF($E599="","",VLOOKUP($E599,資料表!$G:$I,2,FALSE))</f>
        <v/>
      </c>
      <c r="G599" s="262" t="str">
        <f>IF($E599="","",VLOOKUP($E599,資料表!$G:$I,3,FALSE))</f>
        <v/>
      </c>
      <c r="H599" s="71"/>
      <c r="I599" s="72"/>
      <c r="J599" s="70"/>
      <c r="K599" s="278">
        <f t="shared" si="18"/>
        <v>0</v>
      </c>
      <c r="L599" s="278">
        <f t="shared" si="19"/>
        <v>0</v>
      </c>
      <c r="M599" s="75"/>
      <c r="N599" s="76"/>
      <c r="O599" s="76"/>
      <c r="P599" s="77"/>
      <c r="Q599" s="18" t="str">
        <f>IF(B599="","",VLOOKUP(B599,資料表!$A$3:$D$198,4,0))</f>
        <v/>
      </c>
    </row>
    <row r="600" spans="1:17" ht="20.100000000000001" customHeight="1">
      <c r="A600" s="290" t="str">
        <f>IF(B600="","",VLOOKUP(B600,資料表!$A$3:$E$298,5,0))</f>
        <v/>
      </c>
      <c r="B600" s="67"/>
      <c r="C600" s="259" t="str">
        <f>IF($B600="","",VLOOKUP($B600,資料表!$A:$C,2,FALSE))</f>
        <v/>
      </c>
      <c r="D600" s="259" t="str">
        <f>IF($B600="","",VLOOKUP($B600,資料表!$A:$C,3,FALSE))</f>
        <v/>
      </c>
      <c r="E600" s="263"/>
      <c r="F600" s="261" t="str">
        <f>IF($E600="","",VLOOKUP($E600,資料表!$G:$I,2,FALSE))</f>
        <v/>
      </c>
      <c r="G600" s="262" t="str">
        <f>IF($E600="","",VLOOKUP($E600,資料表!$G:$I,3,FALSE))</f>
        <v/>
      </c>
      <c r="H600" s="71"/>
      <c r="I600" s="72"/>
      <c r="J600" s="70"/>
      <c r="K600" s="278">
        <f t="shared" si="18"/>
        <v>0</v>
      </c>
      <c r="L600" s="278">
        <f t="shared" si="19"/>
        <v>0</v>
      </c>
      <c r="M600" s="75"/>
      <c r="N600" s="76"/>
      <c r="O600" s="76"/>
      <c r="P600" s="77"/>
      <c r="Q600" s="18" t="str">
        <f>IF(B600="","",VLOOKUP(B600,資料表!$A$3:$D$198,4,0))</f>
        <v/>
      </c>
    </row>
    <row r="601" spans="1:17" ht="20.100000000000001" customHeight="1">
      <c r="A601" s="290" t="str">
        <f>IF(B601="","",VLOOKUP(B601,資料表!$A$3:$E$298,5,0))</f>
        <v/>
      </c>
      <c r="B601" s="67"/>
      <c r="C601" s="259" t="str">
        <f>IF($B601="","",VLOOKUP($B601,資料表!$A:$C,2,FALSE))</f>
        <v/>
      </c>
      <c r="D601" s="259" t="str">
        <f>IF($B601="","",VLOOKUP($B601,資料表!$A:$C,3,FALSE))</f>
        <v/>
      </c>
      <c r="E601" s="263"/>
      <c r="F601" s="261" t="str">
        <f>IF($E601="","",VLOOKUP($E601,資料表!$G:$I,2,FALSE))</f>
        <v/>
      </c>
      <c r="G601" s="262" t="str">
        <f>IF($E601="","",VLOOKUP($E601,資料表!$G:$I,3,FALSE))</f>
        <v/>
      </c>
      <c r="H601" s="71"/>
      <c r="I601" s="72"/>
      <c r="J601" s="70"/>
      <c r="K601" s="278">
        <f t="shared" si="18"/>
        <v>0</v>
      </c>
      <c r="L601" s="278">
        <f t="shared" si="19"/>
        <v>0</v>
      </c>
      <c r="M601" s="75"/>
      <c r="N601" s="76"/>
      <c r="O601" s="76"/>
      <c r="P601" s="77"/>
      <c r="Q601" s="18" t="str">
        <f>IF(B601="","",VLOOKUP(B601,資料表!$A$3:$D$198,4,0))</f>
        <v/>
      </c>
    </row>
    <row r="602" spans="1:17" ht="20.100000000000001" customHeight="1">
      <c r="A602" s="290" t="str">
        <f>IF(B602="","",VLOOKUP(B602,資料表!$A$3:$E$298,5,0))</f>
        <v/>
      </c>
      <c r="B602" s="67"/>
      <c r="C602" s="259" t="str">
        <f>IF($B602="","",VLOOKUP($B602,資料表!$A:$C,2,FALSE))</f>
        <v/>
      </c>
      <c r="D602" s="259" t="str">
        <f>IF($B602="","",VLOOKUP($B602,資料表!$A:$C,3,FALSE))</f>
        <v/>
      </c>
      <c r="E602" s="263"/>
      <c r="F602" s="261" t="str">
        <f>IF($E602="","",VLOOKUP($E602,資料表!$G:$I,2,FALSE))</f>
        <v/>
      </c>
      <c r="G602" s="262" t="str">
        <f>IF($E602="","",VLOOKUP($E602,資料表!$G:$I,3,FALSE))</f>
        <v/>
      </c>
      <c r="H602" s="71"/>
      <c r="I602" s="72"/>
      <c r="J602" s="70"/>
      <c r="K602" s="278">
        <f t="shared" si="18"/>
        <v>0</v>
      </c>
      <c r="L602" s="278">
        <f t="shared" si="19"/>
        <v>0</v>
      </c>
      <c r="M602" s="75"/>
      <c r="N602" s="76"/>
      <c r="O602" s="76"/>
      <c r="P602" s="77"/>
      <c r="Q602" s="18" t="str">
        <f>IF(B602="","",VLOOKUP(B602,資料表!$A$3:$D$198,4,0))</f>
        <v/>
      </c>
    </row>
    <row r="603" spans="1:17" ht="20.100000000000001" customHeight="1">
      <c r="A603" s="290" t="str">
        <f>IF(B603="","",VLOOKUP(B603,資料表!$A$3:$E$298,5,0))</f>
        <v/>
      </c>
      <c r="B603" s="67"/>
      <c r="C603" s="259" t="str">
        <f>IF($B603="","",VLOOKUP($B603,資料表!$A:$C,2,FALSE))</f>
        <v/>
      </c>
      <c r="D603" s="259" t="str">
        <f>IF($B603="","",VLOOKUP($B603,資料表!$A:$C,3,FALSE))</f>
        <v/>
      </c>
      <c r="E603" s="263"/>
      <c r="F603" s="261" t="str">
        <f>IF($E603="","",VLOOKUP($E603,資料表!$G:$I,2,FALSE))</f>
        <v/>
      </c>
      <c r="G603" s="262" t="str">
        <f>IF($E603="","",VLOOKUP($E603,資料表!$G:$I,3,FALSE))</f>
        <v/>
      </c>
      <c r="H603" s="71"/>
      <c r="I603" s="72"/>
      <c r="J603" s="70"/>
      <c r="K603" s="278">
        <f t="shared" si="18"/>
        <v>0</v>
      </c>
      <c r="L603" s="278">
        <f t="shared" si="19"/>
        <v>0</v>
      </c>
      <c r="M603" s="75"/>
      <c r="N603" s="76"/>
      <c r="O603" s="76"/>
      <c r="P603" s="77"/>
      <c r="Q603" s="18" t="str">
        <f>IF(B603="","",VLOOKUP(B603,資料表!$A$3:$D$198,4,0))</f>
        <v/>
      </c>
    </row>
    <row r="604" spans="1:17" ht="20.100000000000001" customHeight="1">
      <c r="A604" s="290" t="str">
        <f>IF(B604="","",VLOOKUP(B604,資料表!$A$3:$E$298,5,0))</f>
        <v/>
      </c>
      <c r="B604" s="67"/>
      <c r="C604" s="259" t="str">
        <f>IF($B604="","",VLOOKUP($B604,資料表!$A:$C,2,FALSE))</f>
        <v/>
      </c>
      <c r="D604" s="259" t="str">
        <f>IF($B604="","",VLOOKUP($B604,資料表!$A:$C,3,FALSE))</f>
        <v/>
      </c>
      <c r="E604" s="263"/>
      <c r="F604" s="261" t="str">
        <f>IF($E604="","",VLOOKUP($E604,資料表!$G:$I,2,FALSE))</f>
        <v/>
      </c>
      <c r="G604" s="262" t="str">
        <f>IF($E604="","",VLOOKUP($E604,資料表!$G:$I,3,FALSE))</f>
        <v/>
      </c>
      <c r="H604" s="71"/>
      <c r="I604" s="72"/>
      <c r="J604" s="70"/>
      <c r="K604" s="278">
        <f t="shared" si="18"/>
        <v>0</v>
      </c>
      <c r="L604" s="278">
        <f t="shared" si="19"/>
        <v>0</v>
      </c>
      <c r="M604" s="75"/>
      <c r="N604" s="76"/>
      <c r="O604" s="76"/>
      <c r="P604" s="77"/>
      <c r="Q604" s="18" t="str">
        <f>IF(B604="","",VLOOKUP(B604,資料表!$A$3:$D$198,4,0))</f>
        <v/>
      </c>
    </row>
    <row r="605" spans="1:17" ht="20.100000000000001" customHeight="1">
      <c r="A605" s="290" t="str">
        <f>IF(B605="","",VLOOKUP(B605,資料表!$A$3:$E$298,5,0))</f>
        <v/>
      </c>
      <c r="B605" s="67"/>
      <c r="C605" s="259" t="str">
        <f>IF($B605="","",VLOOKUP($B605,資料表!$A:$C,2,FALSE))</f>
        <v/>
      </c>
      <c r="D605" s="259" t="str">
        <f>IF($B605="","",VLOOKUP($B605,資料表!$A:$C,3,FALSE))</f>
        <v/>
      </c>
      <c r="E605" s="263"/>
      <c r="F605" s="261" t="str">
        <f>IF($E605="","",VLOOKUP($E605,資料表!$G:$I,2,FALSE))</f>
        <v/>
      </c>
      <c r="G605" s="262" t="str">
        <f>IF($E605="","",VLOOKUP($E605,資料表!$G:$I,3,FALSE))</f>
        <v/>
      </c>
      <c r="H605" s="71"/>
      <c r="I605" s="72"/>
      <c r="J605" s="70"/>
      <c r="K605" s="278">
        <f t="shared" si="18"/>
        <v>0</v>
      </c>
      <c r="L605" s="278">
        <f t="shared" si="19"/>
        <v>0</v>
      </c>
      <c r="M605" s="75"/>
      <c r="N605" s="76"/>
      <c r="O605" s="76"/>
      <c r="P605" s="77"/>
      <c r="Q605" s="18" t="str">
        <f>IF(B605="","",VLOOKUP(B605,資料表!$A$3:$D$198,4,0))</f>
        <v/>
      </c>
    </row>
    <row r="606" spans="1:17" ht="20.100000000000001" customHeight="1">
      <c r="A606" s="290" t="str">
        <f>IF(B606="","",VLOOKUP(B606,資料表!$A$3:$E$298,5,0))</f>
        <v/>
      </c>
      <c r="B606" s="67"/>
      <c r="C606" s="259" t="str">
        <f>IF($B606="","",VLOOKUP($B606,資料表!$A:$C,2,FALSE))</f>
        <v/>
      </c>
      <c r="D606" s="259" t="str">
        <f>IF($B606="","",VLOOKUP($B606,資料表!$A:$C,3,FALSE))</f>
        <v/>
      </c>
      <c r="E606" s="263"/>
      <c r="F606" s="261" t="str">
        <f>IF($E606="","",VLOOKUP($E606,資料表!$G:$I,2,FALSE))</f>
        <v/>
      </c>
      <c r="G606" s="262" t="str">
        <f>IF($E606="","",VLOOKUP($E606,資料表!$G:$I,3,FALSE))</f>
        <v/>
      </c>
      <c r="H606" s="71"/>
      <c r="I606" s="72"/>
      <c r="J606" s="70"/>
      <c r="K606" s="278">
        <f t="shared" si="18"/>
        <v>0</v>
      </c>
      <c r="L606" s="278">
        <f t="shared" si="19"/>
        <v>0</v>
      </c>
      <c r="M606" s="75"/>
      <c r="N606" s="76"/>
      <c r="O606" s="76"/>
      <c r="P606" s="77"/>
      <c r="Q606" s="18" t="str">
        <f>IF(B606="","",VLOOKUP(B606,資料表!$A$3:$D$198,4,0))</f>
        <v/>
      </c>
    </row>
    <row r="607" spans="1:17" ht="20.100000000000001" customHeight="1">
      <c r="A607" s="290" t="str">
        <f>IF(B607="","",VLOOKUP(B607,資料表!$A$3:$E$298,5,0))</f>
        <v/>
      </c>
      <c r="B607" s="67"/>
      <c r="C607" s="259" t="str">
        <f>IF($B607="","",VLOOKUP($B607,資料表!$A:$C,2,FALSE))</f>
        <v/>
      </c>
      <c r="D607" s="259" t="str">
        <f>IF($B607="","",VLOOKUP($B607,資料表!$A:$C,3,FALSE))</f>
        <v/>
      </c>
      <c r="E607" s="263"/>
      <c r="F607" s="261" t="str">
        <f>IF($E607="","",VLOOKUP($E607,資料表!$G:$I,2,FALSE))</f>
        <v/>
      </c>
      <c r="G607" s="262" t="str">
        <f>IF($E607="","",VLOOKUP($E607,資料表!$G:$I,3,FALSE))</f>
        <v/>
      </c>
      <c r="H607" s="71"/>
      <c r="I607" s="72"/>
      <c r="J607" s="70"/>
      <c r="K607" s="278">
        <f t="shared" si="18"/>
        <v>0</v>
      </c>
      <c r="L607" s="278">
        <f t="shared" si="19"/>
        <v>0</v>
      </c>
      <c r="M607" s="75"/>
      <c r="N607" s="76"/>
      <c r="O607" s="76"/>
      <c r="P607" s="77"/>
      <c r="Q607" s="18" t="str">
        <f>IF(B607="","",VLOOKUP(B607,資料表!$A$3:$D$198,4,0))</f>
        <v/>
      </c>
    </row>
    <row r="608" spans="1:17" ht="20.100000000000001" customHeight="1">
      <c r="A608" s="290" t="str">
        <f>IF(B608="","",VLOOKUP(B608,資料表!$A$3:$E$298,5,0))</f>
        <v/>
      </c>
      <c r="B608" s="67"/>
      <c r="C608" s="259" t="str">
        <f>IF($B608="","",VLOOKUP($B608,資料表!$A:$C,2,FALSE))</f>
        <v/>
      </c>
      <c r="D608" s="259" t="str">
        <f>IF($B608="","",VLOOKUP($B608,資料表!$A:$C,3,FALSE))</f>
        <v/>
      </c>
      <c r="E608" s="263"/>
      <c r="F608" s="261" t="str">
        <f>IF($E608="","",VLOOKUP($E608,資料表!$G:$I,2,FALSE))</f>
        <v/>
      </c>
      <c r="G608" s="262" t="str">
        <f>IF($E608="","",VLOOKUP($E608,資料表!$G:$I,3,FALSE))</f>
        <v/>
      </c>
      <c r="H608" s="71"/>
      <c r="I608" s="72"/>
      <c r="J608" s="70"/>
      <c r="K608" s="278">
        <f t="shared" si="18"/>
        <v>0</v>
      </c>
      <c r="L608" s="278">
        <f t="shared" si="19"/>
        <v>0</v>
      </c>
      <c r="M608" s="75"/>
      <c r="N608" s="76"/>
      <c r="O608" s="76"/>
      <c r="P608" s="77"/>
      <c r="Q608" s="18" t="str">
        <f>IF(B608="","",VLOOKUP(B608,資料表!$A$3:$D$198,4,0))</f>
        <v/>
      </c>
    </row>
    <row r="609" spans="1:17" ht="20.100000000000001" customHeight="1">
      <c r="A609" s="290" t="str">
        <f>IF(B609="","",VLOOKUP(B609,資料表!$A$3:$E$298,5,0))</f>
        <v/>
      </c>
      <c r="B609" s="67"/>
      <c r="C609" s="259" t="str">
        <f>IF($B609="","",VLOOKUP($B609,資料表!$A:$C,2,FALSE))</f>
        <v/>
      </c>
      <c r="D609" s="259" t="str">
        <f>IF($B609="","",VLOOKUP($B609,資料表!$A:$C,3,FALSE))</f>
        <v/>
      </c>
      <c r="E609" s="263"/>
      <c r="F609" s="261" t="str">
        <f>IF($E609="","",VLOOKUP($E609,資料表!$G:$I,2,FALSE))</f>
        <v/>
      </c>
      <c r="G609" s="262" t="str">
        <f>IF($E609="","",VLOOKUP($E609,資料表!$G:$I,3,FALSE))</f>
        <v/>
      </c>
      <c r="H609" s="71"/>
      <c r="I609" s="72"/>
      <c r="J609" s="70"/>
      <c r="K609" s="278">
        <f t="shared" si="18"/>
        <v>0</v>
      </c>
      <c r="L609" s="278">
        <f t="shared" si="19"/>
        <v>0</v>
      </c>
      <c r="M609" s="75"/>
      <c r="N609" s="76"/>
      <c r="O609" s="76"/>
      <c r="P609" s="77"/>
      <c r="Q609" s="18" t="str">
        <f>IF(B609="","",VLOOKUP(B609,資料表!$A$3:$D$198,4,0))</f>
        <v/>
      </c>
    </row>
    <row r="610" spans="1:17" ht="20.100000000000001" customHeight="1">
      <c r="A610" s="290" t="str">
        <f>IF(B610="","",VLOOKUP(B610,資料表!$A$3:$E$298,5,0))</f>
        <v/>
      </c>
      <c r="B610" s="67"/>
      <c r="C610" s="259" t="str">
        <f>IF($B610="","",VLOOKUP($B610,資料表!$A:$C,2,FALSE))</f>
        <v/>
      </c>
      <c r="D610" s="259" t="str">
        <f>IF($B610="","",VLOOKUP($B610,資料表!$A:$C,3,FALSE))</f>
        <v/>
      </c>
      <c r="E610" s="263"/>
      <c r="F610" s="261" t="str">
        <f>IF($E610="","",VLOOKUP($E610,資料表!$G:$I,2,FALSE))</f>
        <v/>
      </c>
      <c r="G610" s="262" t="str">
        <f>IF($E610="","",VLOOKUP($E610,資料表!$G:$I,3,FALSE))</f>
        <v/>
      </c>
      <c r="H610" s="71"/>
      <c r="I610" s="72"/>
      <c r="J610" s="70"/>
      <c r="K610" s="278">
        <f t="shared" si="18"/>
        <v>0</v>
      </c>
      <c r="L610" s="278">
        <f t="shared" si="19"/>
        <v>0</v>
      </c>
      <c r="M610" s="75"/>
      <c r="N610" s="76"/>
      <c r="O610" s="76"/>
      <c r="P610" s="77"/>
      <c r="Q610" s="18" t="str">
        <f>IF(B610="","",VLOOKUP(B610,資料表!$A$3:$D$198,4,0))</f>
        <v/>
      </c>
    </row>
    <row r="611" spans="1:17" ht="20.100000000000001" customHeight="1">
      <c r="A611" s="290" t="str">
        <f>IF(B611="","",VLOOKUP(B611,資料表!$A$3:$E$298,5,0))</f>
        <v/>
      </c>
      <c r="B611" s="67"/>
      <c r="C611" s="259" t="str">
        <f>IF($B611="","",VLOOKUP($B611,資料表!$A:$C,2,FALSE))</f>
        <v/>
      </c>
      <c r="D611" s="259" t="str">
        <f>IF($B611="","",VLOOKUP($B611,資料表!$A:$C,3,FALSE))</f>
        <v/>
      </c>
      <c r="E611" s="263"/>
      <c r="F611" s="261" t="str">
        <f>IF($E611="","",VLOOKUP($E611,資料表!$G:$I,2,FALSE))</f>
        <v/>
      </c>
      <c r="G611" s="262" t="str">
        <f>IF($E611="","",VLOOKUP($E611,資料表!$G:$I,3,FALSE))</f>
        <v/>
      </c>
      <c r="H611" s="71"/>
      <c r="I611" s="72"/>
      <c r="J611" s="70"/>
      <c r="K611" s="278">
        <f t="shared" si="18"/>
        <v>0</v>
      </c>
      <c r="L611" s="278">
        <f t="shared" si="19"/>
        <v>0</v>
      </c>
      <c r="M611" s="75"/>
      <c r="N611" s="76"/>
      <c r="O611" s="76"/>
      <c r="P611" s="77"/>
      <c r="Q611" s="18" t="str">
        <f>IF(B611="","",VLOOKUP(B611,資料表!$A$3:$D$198,4,0))</f>
        <v/>
      </c>
    </row>
    <row r="612" spans="1:17" ht="20.100000000000001" customHeight="1">
      <c r="A612" s="290" t="str">
        <f>IF(B612="","",VLOOKUP(B612,資料表!$A$3:$E$298,5,0))</f>
        <v/>
      </c>
      <c r="B612" s="67"/>
      <c r="C612" s="259" t="str">
        <f>IF($B612="","",VLOOKUP($B612,資料表!$A:$C,2,FALSE))</f>
        <v/>
      </c>
      <c r="D612" s="259" t="str">
        <f>IF($B612="","",VLOOKUP($B612,資料表!$A:$C,3,FALSE))</f>
        <v/>
      </c>
      <c r="E612" s="263"/>
      <c r="F612" s="261" t="str">
        <f>IF($E612="","",VLOOKUP($E612,資料表!$G:$I,2,FALSE))</f>
        <v/>
      </c>
      <c r="G612" s="262" t="str">
        <f>IF($E612="","",VLOOKUP($E612,資料表!$G:$I,3,FALSE))</f>
        <v/>
      </c>
      <c r="H612" s="71"/>
      <c r="I612" s="72"/>
      <c r="J612" s="70"/>
      <c r="K612" s="278">
        <f t="shared" si="18"/>
        <v>0</v>
      </c>
      <c r="L612" s="278">
        <f t="shared" si="19"/>
        <v>0</v>
      </c>
      <c r="M612" s="75"/>
      <c r="N612" s="76"/>
      <c r="O612" s="76"/>
      <c r="P612" s="77"/>
      <c r="Q612" s="18" t="str">
        <f>IF(B612="","",VLOOKUP(B612,資料表!$A$3:$D$198,4,0))</f>
        <v/>
      </c>
    </row>
    <row r="613" spans="1:17" ht="20.100000000000001" customHeight="1">
      <c r="A613" s="290" t="str">
        <f>IF(B613="","",VLOOKUP(B613,資料表!$A$3:$E$298,5,0))</f>
        <v/>
      </c>
      <c r="B613" s="67"/>
      <c r="C613" s="259" t="str">
        <f>IF($B613="","",VLOOKUP($B613,資料表!$A:$C,2,FALSE))</f>
        <v/>
      </c>
      <c r="D613" s="259" t="str">
        <f>IF($B613="","",VLOOKUP($B613,資料表!$A:$C,3,FALSE))</f>
        <v/>
      </c>
      <c r="E613" s="263"/>
      <c r="F613" s="261" t="str">
        <f>IF($E613="","",VLOOKUP($E613,資料表!$G:$I,2,FALSE))</f>
        <v/>
      </c>
      <c r="G613" s="262" t="str">
        <f>IF($E613="","",VLOOKUP($E613,資料表!$G:$I,3,FALSE))</f>
        <v/>
      </c>
      <c r="H613" s="71"/>
      <c r="I613" s="72"/>
      <c r="J613" s="70"/>
      <c r="K613" s="278">
        <f t="shared" si="18"/>
        <v>0</v>
      </c>
      <c r="L613" s="278">
        <f t="shared" si="19"/>
        <v>0</v>
      </c>
      <c r="M613" s="75"/>
      <c r="N613" s="76"/>
      <c r="O613" s="76"/>
      <c r="P613" s="77"/>
      <c r="Q613" s="18" t="str">
        <f>IF(B613="","",VLOOKUP(B613,資料表!$A$3:$D$198,4,0))</f>
        <v/>
      </c>
    </row>
    <row r="614" spans="1:17" ht="20.100000000000001" customHeight="1">
      <c r="A614" s="290" t="str">
        <f>IF(B614="","",VLOOKUP(B614,資料表!$A$3:$E$298,5,0))</f>
        <v/>
      </c>
      <c r="B614" s="67"/>
      <c r="C614" s="259" t="str">
        <f>IF($B614="","",VLOOKUP($B614,資料表!$A:$C,2,FALSE))</f>
        <v/>
      </c>
      <c r="D614" s="259" t="str">
        <f>IF($B614="","",VLOOKUP($B614,資料表!$A:$C,3,FALSE))</f>
        <v/>
      </c>
      <c r="E614" s="263"/>
      <c r="F614" s="261" t="str">
        <f>IF($E614="","",VLOOKUP($E614,資料表!$G:$I,2,FALSE))</f>
        <v/>
      </c>
      <c r="G614" s="262" t="str">
        <f>IF($E614="","",VLOOKUP($E614,資料表!$G:$I,3,FALSE))</f>
        <v/>
      </c>
      <c r="H614" s="71"/>
      <c r="I614" s="72"/>
      <c r="J614" s="70"/>
      <c r="K614" s="278">
        <f t="shared" si="18"/>
        <v>0</v>
      </c>
      <c r="L614" s="278">
        <f t="shared" si="19"/>
        <v>0</v>
      </c>
      <c r="M614" s="75"/>
      <c r="N614" s="76"/>
      <c r="O614" s="76"/>
      <c r="P614" s="77"/>
      <c r="Q614" s="18" t="str">
        <f>IF(B614="","",VLOOKUP(B614,資料表!$A$3:$D$198,4,0))</f>
        <v/>
      </c>
    </row>
    <row r="615" spans="1:17" ht="20.100000000000001" customHeight="1">
      <c r="A615" s="290" t="str">
        <f>IF(B615="","",VLOOKUP(B615,資料表!$A$3:$E$298,5,0))</f>
        <v/>
      </c>
      <c r="B615" s="67"/>
      <c r="C615" s="259" t="str">
        <f>IF($B615="","",VLOOKUP($B615,資料表!$A:$C,2,FALSE))</f>
        <v/>
      </c>
      <c r="D615" s="259" t="str">
        <f>IF($B615="","",VLOOKUP($B615,資料表!$A:$C,3,FALSE))</f>
        <v/>
      </c>
      <c r="E615" s="263"/>
      <c r="F615" s="261" t="str">
        <f>IF($E615="","",VLOOKUP($E615,資料表!$G:$I,2,FALSE))</f>
        <v/>
      </c>
      <c r="G615" s="262" t="str">
        <f>IF($E615="","",VLOOKUP($E615,資料表!$G:$I,3,FALSE))</f>
        <v/>
      </c>
      <c r="H615" s="71"/>
      <c r="I615" s="72"/>
      <c r="J615" s="70"/>
      <c r="K615" s="278">
        <f t="shared" si="18"/>
        <v>0</v>
      </c>
      <c r="L615" s="278">
        <f t="shared" si="19"/>
        <v>0</v>
      </c>
      <c r="M615" s="75"/>
      <c r="N615" s="76"/>
      <c r="O615" s="76"/>
      <c r="P615" s="77"/>
      <c r="Q615" s="18" t="str">
        <f>IF(B615="","",VLOOKUP(B615,資料表!$A$3:$D$198,4,0))</f>
        <v/>
      </c>
    </row>
    <row r="616" spans="1:17" ht="20.100000000000001" customHeight="1">
      <c r="A616" s="290" t="str">
        <f>IF(B616="","",VLOOKUP(B616,資料表!$A$3:$E$298,5,0))</f>
        <v/>
      </c>
      <c r="B616" s="67"/>
      <c r="C616" s="259" t="str">
        <f>IF($B616="","",VLOOKUP($B616,資料表!$A:$C,2,FALSE))</f>
        <v/>
      </c>
      <c r="D616" s="259" t="str">
        <f>IF($B616="","",VLOOKUP($B616,資料表!$A:$C,3,FALSE))</f>
        <v/>
      </c>
      <c r="E616" s="263"/>
      <c r="F616" s="261" t="str">
        <f>IF($E616="","",VLOOKUP($E616,資料表!$G:$I,2,FALSE))</f>
        <v/>
      </c>
      <c r="G616" s="262" t="str">
        <f>IF($E616="","",VLOOKUP($E616,資料表!$G:$I,3,FALSE))</f>
        <v/>
      </c>
      <c r="H616" s="71"/>
      <c r="I616" s="72"/>
      <c r="J616" s="70"/>
      <c r="K616" s="278">
        <f t="shared" si="18"/>
        <v>0</v>
      </c>
      <c r="L616" s="278">
        <f t="shared" si="19"/>
        <v>0</v>
      </c>
      <c r="M616" s="75"/>
      <c r="N616" s="76"/>
      <c r="O616" s="76"/>
      <c r="P616" s="77"/>
      <c r="Q616" s="18" t="str">
        <f>IF(B616="","",VLOOKUP(B616,資料表!$A$3:$D$198,4,0))</f>
        <v/>
      </c>
    </row>
    <row r="617" spans="1:17" ht="20.100000000000001" customHeight="1">
      <c r="A617" s="290" t="str">
        <f>IF(B617="","",VLOOKUP(B617,資料表!$A$3:$E$298,5,0))</f>
        <v/>
      </c>
      <c r="B617" s="67"/>
      <c r="C617" s="259" t="str">
        <f>IF($B617="","",VLOOKUP($B617,資料表!$A:$C,2,FALSE))</f>
        <v/>
      </c>
      <c r="D617" s="259" t="str">
        <f>IF($B617="","",VLOOKUP($B617,資料表!$A:$C,3,FALSE))</f>
        <v/>
      </c>
      <c r="E617" s="263"/>
      <c r="F617" s="261" t="str">
        <f>IF($E617="","",VLOOKUP($E617,資料表!$G:$I,2,FALSE))</f>
        <v/>
      </c>
      <c r="G617" s="262" t="str">
        <f>IF($E617="","",VLOOKUP($E617,資料表!$G:$I,3,FALSE))</f>
        <v/>
      </c>
      <c r="H617" s="71"/>
      <c r="I617" s="72"/>
      <c r="J617" s="70"/>
      <c r="K617" s="278">
        <f t="shared" si="18"/>
        <v>0</v>
      </c>
      <c r="L617" s="278">
        <f t="shared" si="19"/>
        <v>0</v>
      </c>
      <c r="M617" s="75"/>
      <c r="N617" s="76"/>
      <c r="O617" s="76"/>
      <c r="P617" s="77"/>
      <c r="Q617" s="18" t="str">
        <f>IF(B617="","",VLOOKUP(B617,資料表!$A$3:$D$198,4,0))</f>
        <v/>
      </c>
    </row>
    <row r="618" spans="1:17" ht="20.100000000000001" customHeight="1">
      <c r="A618" s="290" t="str">
        <f>IF(B618="","",VLOOKUP(B618,資料表!$A$3:$E$298,5,0))</f>
        <v/>
      </c>
      <c r="B618" s="67"/>
      <c r="C618" s="259" t="str">
        <f>IF($B618="","",VLOOKUP($B618,資料表!$A:$C,2,FALSE))</f>
        <v/>
      </c>
      <c r="D618" s="259" t="str">
        <f>IF($B618="","",VLOOKUP($B618,資料表!$A:$C,3,FALSE))</f>
        <v/>
      </c>
      <c r="E618" s="263"/>
      <c r="F618" s="261" t="str">
        <f>IF($E618="","",VLOOKUP($E618,資料表!$G:$I,2,FALSE))</f>
        <v/>
      </c>
      <c r="G618" s="262" t="str">
        <f>IF($E618="","",VLOOKUP($E618,資料表!$G:$I,3,FALSE))</f>
        <v/>
      </c>
      <c r="H618" s="71"/>
      <c r="I618" s="72"/>
      <c r="J618" s="70"/>
      <c r="K618" s="278">
        <f t="shared" si="18"/>
        <v>0</v>
      </c>
      <c r="L618" s="278">
        <f t="shared" si="19"/>
        <v>0</v>
      </c>
      <c r="M618" s="75"/>
      <c r="N618" s="76"/>
      <c r="O618" s="76"/>
      <c r="P618" s="77"/>
      <c r="Q618" s="18" t="str">
        <f>IF(B618="","",VLOOKUP(B618,資料表!$A$3:$D$198,4,0))</f>
        <v/>
      </c>
    </row>
    <row r="619" spans="1:17" ht="20.100000000000001" customHeight="1">
      <c r="A619" s="290" t="str">
        <f>IF(B619="","",VLOOKUP(B619,資料表!$A$3:$E$298,5,0))</f>
        <v/>
      </c>
      <c r="B619" s="67"/>
      <c r="C619" s="259" t="str">
        <f>IF($B619="","",VLOOKUP($B619,資料表!$A:$C,2,FALSE))</f>
        <v/>
      </c>
      <c r="D619" s="259" t="str">
        <f>IF($B619="","",VLOOKUP($B619,資料表!$A:$C,3,FALSE))</f>
        <v/>
      </c>
      <c r="E619" s="263"/>
      <c r="F619" s="261" t="str">
        <f>IF($E619="","",VLOOKUP($E619,資料表!$G:$I,2,FALSE))</f>
        <v/>
      </c>
      <c r="G619" s="262" t="str">
        <f>IF($E619="","",VLOOKUP($E619,資料表!$G:$I,3,FALSE))</f>
        <v/>
      </c>
      <c r="H619" s="71"/>
      <c r="I619" s="72"/>
      <c r="J619" s="70"/>
      <c r="K619" s="278">
        <f t="shared" si="18"/>
        <v>0</v>
      </c>
      <c r="L619" s="278">
        <f t="shared" si="19"/>
        <v>0</v>
      </c>
      <c r="M619" s="75"/>
      <c r="N619" s="76"/>
      <c r="O619" s="76"/>
      <c r="P619" s="77"/>
      <c r="Q619" s="18" t="str">
        <f>IF(B619="","",VLOOKUP(B619,資料表!$A$3:$D$198,4,0))</f>
        <v/>
      </c>
    </row>
    <row r="620" spans="1:17" ht="20.100000000000001" customHeight="1">
      <c r="A620" s="290" t="str">
        <f>IF(B620="","",VLOOKUP(B620,資料表!$A$3:$E$298,5,0))</f>
        <v/>
      </c>
      <c r="B620" s="67"/>
      <c r="C620" s="259" t="str">
        <f>IF($B620="","",VLOOKUP($B620,資料表!$A:$C,2,FALSE))</f>
        <v/>
      </c>
      <c r="D620" s="259" t="str">
        <f>IF($B620="","",VLOOKUP($B620,資料表!$A:$C,3,FALSE))</f>
        <v/>
      </c>
      <c r="E620" s="263"/>
      <c r="F620" s="261" t="str">
        <f>IF($E620="","",VLOOKUP($E620,資料表!$G:$I,2,FALSE))</f>
        <v/>
      </c>
      <c r="G620" s="262" t="str">
        <f>IF($E620="","",VLOOKUP($E620,資料表!$G:$I,3,FALSE))</f>
        <v/>
      </c>
      <c r="H620" s="71"/>
      <c r="I620" s="72"/>
      <c r="J620" s="70"/>
      <c r="K620" s="278">
        <f t="shared" si="18"/>
        <v>0</v>
      </c>
      <c r="L620" s="278">
        <f t="shared" si="19"/>
        <v>0</v>
      </c>
      <c r="M620" s="75"/>
      <c r="N620" s="76"/>
      <c r="O620" s="76"/>
      <c r="P620" s="77"/>
      <c r="Q620" s="18" t="str">
        <f>IF(B620="","",VLOOKUP(B620,資料表!$A$3:$D$198,4,0))</f>
        <v/>
      </c>
    </row>
    <row r="621" spans="1:17" ht="20.100000000000001" customHeight="1">
      <c r="A621" s="290" t="str">
        <f>IF(B621="","",VLOOKUP(B621,資料表!$A$3:$E$298,5,0))</f>
        <v/>
      </c>
      <c r="B621" s="67"/>
      <c r="C621" s="259" t="str">
        <f>IF($B621="","",VLOOKUP($B621,資料表!$A:$C,2,FALSE))</f>
        <v/>
      </c>
      <c r="D621" s="259" t="str">
        <f>IF($B621="","",VLOOKUP($B621,資料表!$A:$C,3,FALSE))</f>
        <v/>
      </c>
      <c r="E621" s="263"/>
      <c r="F621" s="261" t="str">
        <f>IF($E621="","",VLOOKUP($E621,資料表!$G:$I,2,FALSE))</f>
        <v/>
      </c>
      <c r="G621" s="262" t="str">
        <f>IF($E621="","",VLOOKUP($E621,資料表!$G:$I,3,FALSE))</f>
        <v/>
      </c>
      <c r="H621" s="71"/>
      <c r="I621" s="72"/>
      <c r="J621" s="70"/>
      <c r="K621" s="278">
        <f t="shared" si="18"/>
        <v>0</v>
      </c>
      <c r="L621" s="278">
        <f t="shared" si="19"/>
        <v>0</v>
      </c>
      <c r="M621" s="75"/>
      <c r="N621" s="76"/>
      <c r="O621" s="76"/>
      <c r="P621" s="77"/>
      <c r="Q621" s="18" t="str">
        <f>IF(B621="","",VLOOKUP(B621,資料表!$A$3:$D$198,4,0))</f>
        <v/>
      </c>
    </row>
    <row r="622" spans="1:17" ht="20.100000000000001" customHeight="1">
      <c r="A622" s="290" t="str">
        <f>IF(B622="","",VLOOKUP(B622,資料表!$A$3:$E$298,5,0))</f>
        <v/>
      </c>
      <c r="B622" s="67"/>
      <c r="C622" s="259" t="str">
        <f>IF($B622="","",VLOOKUP($B622,資料表!$A:$C,2,FALSE))</f>
        <v/>
      </c>
      <c r="D622" s="259" t="str">
        <f>IF($B622="","",VLOOKUP($B622,資料表!$A:$C,3,FALSE))</f>
        <v/>
      </c>
      <c r="E622" s="263"/>
      <c r="F622" s="261" t="str">
        <f>IF($E622="","",VLOOKUP($E622,資料表!$G:$I,2,FALSE))</f>
        <v/>
      </c>
      <c r="G622" s="262" t="str">
        <f>IF($E622="","",VLOOKUP($E622,資料表!$G:$I,3,FALSE))</f>
        <v/>
      </c>
      <c r="H622" s="71"/>
      <c r="I622" s="72"/>
      <c r="J622" s="70"/>
      <c r="K622" s="278">
        <f t="shared" si="18"/>
        <v>0</v>
      </c>
      <c r="L622" s="278">
        <f t="shared" si="19"/>
        <v>0</v>
      </c>
      <c r="M622" s="75"/>
      <c r="N622" s="76"/>
      <c r="O622" s="76"/>
      <c r="P622" s="77"/>
      <c r="Q622" s="18" t="str">
        <f>IF(B622="","",VLOOKUP(B622,資料表!$A$3:$D$198,4,0))</f>
        <v/>
      </c>
    </row>
    <row r="623" spans="1:17" ht="20.100000000000001" customHeight="1">
      <c r="A623" s="290" t="str">
        <f>IF(B623="","",VLOOKUP(B623,資料表!$A$3:$E$298,5,0))</f>
        <v/>
      </c>
      <c r="B623" s="67"/>
      <c r="C623" s="259" t="str">
        <f>IF($B623="","",VLOOKUP($B623,資料表!$A:$C,2,FALSE))</f>
        <v/>
      </c>
      <c r="D623" s="259" t="str">
        <f>IF($B623="","",VLOOKUP($B623,資料表!$A:$C,3,FALSE))</f>
        <v/>
      </c>
      <c r="E623" s="263"/>
      <c r="F623" s="261" t="str">
        <f>IF($E623="","",VLOOKUP($E623,資料表!$G:$I,2,FALSE))</f>
        <v/>
      </c>
      <c r="G623" s="262" t="str">
        <f>IF($E623="","",VLOOKUP($E623,資料表!$G:$I,3,FALSE))</f>
        <v/>
      </c>
      <c r="H623" s="71"/>
      <c r="I623" s="72"/>
      <c r="J623" s="70"/>
      <c r="K623" s="278">
        <f t="shared" si="18"/>
        <v>0</v>
      </c>
      <c r="L623" s="278">
        <f t="shared" si="19"/>
        <v>0</v>
      </c>
      <c r="M623" s="75"/>
      <c r="N623" s="76"/>
      <c r="O623" s="76"/>
      <c r="P623" s="77"/>
      <c r="Q623" s="18" t="str">
        <f>IF(B623="","",VLOOKUP(B623,資料表!$A$3:$D$198,4,0))</f>
        <v/>
      </c>
    </row>
    <row r="624" spans="1:17" ht="20.100000000000001" customHeight="1">
      <c r="A624" s="290" t="str">
        <f>IF(B624="","",VLOOKUP(B624,資料表!$A$3:$E$298,5,0))</f>
        <v/>
      </c>
      <c r="B624" s="67"/>
      <c r="C624" s="259" t="str">
        <f>IF($B624="","",VLOOKUP($B624,資料表!$A:$C,2,FALSE))</f>
        <v/>
      </c>
      <c r="D624" s="259" t="str">
        <f>IF($B624="","",VLOOKUP($B624,資料表!$A:$C,3,FALSE))</f>
        <v/>
      </c>
      <c r="E624" s="263"/>
      <c r="F624" s="261" t="str">
        <f>IF($E624="","",VLOOKUP($E624,資料表!$G:$I,2,FALSE))</f>
        <v/>
      </c>
      <c r="G624" s="262" t="str">
        <f>IF($E624="","",VLOOKUP($E624,資料表!$G:$I,3,FALSE))</f>
        <v/>
      </c>
      <c r="H624" s="71"/>
      <c r="I624" s="72"/>
      <c r="J624" s="70"/>
      <c r="K624" s="278">
        <f t="shared" si="18"/>
        <v>0</v>
      </c>
      <c r="L624" s="278">
        <f t="shared" si="19"/>
        <v>0</v>
      </c>
      <c r="M624" s="75"/>
      <c r="N624" s="76"/>
      <c r="O624" s="76"/>
      <c r="P624" s="77"/>
      <c r="Q624" s="18" t="str">
        <f>IF(B624="","",VLOOKUP(B624,資料表!$A$3:$D$198,4,0))</f>
        <v/>
      </c>
    </row>
    <row r="625" spans="1:17" ht="20.100000000000001" customHeight="1">
      <c r="A625" s="290" t="str">
        <f>IF(B625="","",VLOOKUP(B625,資料表!$A$3:$E$298,5,0))</f>
        <v/>
      </c>
      <c r="B625" s="67"/>
      <c r="C625" s="259" t="str">
        <f>IF($B625="","",VLOOKUP($B625,資料表!$A:$C,2,FALSE))</f>
        <v/>
      </c>
      <c r="D625" s="259" t="str">
        <f>IF($B625="","",VLOOKUP($B625,資料表!$A:$C,3,FALSE))</f>
        <v/>
      </c>
      <c r="E625" s="263"/>
      <c r="F625" s="261" t="str">
        <f>IF($E625="","",VLOOKUP($E625,資料表!$G:$I,2,FALSE))</f>
        <v/>
      </c>
      <c r="G625" s="262" t="str">
        <f>IF($E625="","",VLOOKUP($E625,資料表!$G:$I,3,FALSE))</f>
        <v/>
      </c>
      <c r="H625" s="71"/>
      <c r="I625" s="72"/>
      <c r="J625" s="70"/>
      <c r="K625" s="278">
        <f t="shared" si="18"/>
        <v>0</v>
      </c>
      <c r="L625" s="278">
        <f t="shared" si="19"/>
        <v>0</v>
      </c>
      <c r="M625" s="75"/>
      <c r="N625" s="76"/>
      <c r="O625" s="76"/>
      <c r="P625" s="77"/>
      <c r="Q625" s="18" t="str">
        <f>IF(B625="","",VLOOKUP(B625,資料表!$A$3:$D$198,4,0))</f>
        <v/>
      </c>
    </row>
    <row r="626" spans="1:17" ht="20.100000000000001" customHeight="1">
      <c r="A626" s="290" t="str">
        <f>IF(B626="","",VLOOKUP(B626,資料表!$A$3:$E$298,5,0))</f>
        <v/>
      </c>
      <c r="B626" s="67"/>
      <c r="C626" s="259" t="str">
        <f>IF($B626="","",VLOOKUP($B626,資料表!$A:$C,2,FALSE))</f>
        <v/>
      </c>
      <c r="D626" s="259" t="str">
        <f>IF($B626="","",VLOOKUP($B626,資料表!$A:$C,3,FALSE))</f>
        <v/>
      </c>
      <c r="E626" s="263"/>
      <c r="F626" s="261" t="str">
        <f>IF($E626="","",VLOOKUP($E626,資料表!$G:$I,2,FALSE))</f>
        <v/>
      </c>
      <c r="G626" s="262" t="str">
        <f>IF($E626="","",VLOOKUP($E626,資料表!$G:$I,3,FALSE))</f>
        <v/>
      </c>
      <c r="H626" s="71"/>
      <c r="I626" s="72"/>
      <c r="J626" s="70"/>
      <c r="K626" s="278">
        <f t="shared" si="18"/>
        <v>0</v>
      </c>
      <c r="L626" s="278">
        <f t="shared" si="19"/>
        <v>0</v>
      </c>
      <c r="M626" s="75"/>
      <c r="N626" s="76"/>
      <c r="O626" s="76"/>
      <c r="P626" s="77"/>
      <c r="Q626" s="18" t="str">
        <f>IF(B626="","",VLOOKUP(B626,資料表!$A$3:$D$198,4,0))</f>
        <v/>
      </c>
    </row>
    <row r="627" spans="1:17" ht="20.100000000000001" customHeight="1">
      <c r="A627" s="290" t="str">
        <f>IF(B627="","",VLOOKUP(B627,資料表!$A$3:$E$298,5,0))</f>
        <v/>
      </c>
      <c r="B627" s="67"/>
      <c r="C627" s="259" t="str">
        <f>IF($B627="","",VLOOKUP($B627,資料表!$A:$C,2,FALSE))</f>
        <v/>
      </c>
      <c r="D627" s="259" t="str">
        <f>IF($B627="","",VLOOKUP($B627,資料表!$A:$C,3,FALSE))</f>
        <v/>
      </c>
      <c r="E627" s="263"/>
      <c r="F627" s="261" t="str">
        <f>IF($E627="","",VLOOKUP($E627,資料表!$G:$I,2,FALSE))</f>
        <v/>
      </c>
      <c r="G627" s="262" t="str">
        <f>IF($E627="","",VLOOKUP($E627,資料表!$G:$I,3,FALSE))</f>
        <v/>
      </c>
      <c r="H627" s="71"/>
      <c r="I627" s="72"/>
      <c r="J627" s="70"/>
      <c r="K627" s="278">
        <f t="shared" si="18"/>
        <v>0</v>
      </c>
      <c r="L627" s="278">
        <f t="shared" si="19"/>
        <v>0</v>
      </c>
      <c r="M627" s="75"/>
      <c r="N627" s="76"/>
      <c r="O627" s="76"/>
      <c r="P627" s="77"/>
      <c r="Q627" s="18" t="str">
        <f>IF(B627="","",VLOOKUP(B627,資料表!$A$3:$D$198,4,0))</f>
        <v/>
      </c>
    </row>
    <row r="628" spans="1:17" ht="20.100000000000001" customHeight="1">
      <c r="A628" s="290" t="str">
        <f>IF(B628="","",VLOOKUP(B628,資料表!$A$3:$E$298,5,0))</f>
        <v/>
      </c>
      <c r="B628" s="67"/>
      <c r="C628" s="259" t="str">
        <f>IF($B628="","",VLOOKUP($B628,資料表!$A:$C,2,FALSE))</f>
        <v/>
      </c>
      <c r="D628" s="259" t="str">
        <f>IF($B628="","",VLOOKUP($B628,資料表!$A:$C,3,FALSE))</f>
        <v/>
      </c>
      <c r="E628" s="263"/>
      <c r="F628" s="261" t="str">
        <f>IF($E628="","",VLOOKUP($E628,資料表!$G:$I,2,FALSE))</f>
        <v/>
      </c>
      <c r="G628" s="262" t="str">
        <f>IF($E628="","",VLOOKUP($E628,資料表!$G:$I,3,FALSE))</f>
        <v/>
      </c>
      <c r="H628" s="71"/>
      <c r="I628" s="72"/>
      <c r="J628" s="70"/>
      <c r="K628" s="278">
        <f t="shared" si="18"/>
        <v>0</v>
      </c>
      <c r="L628" s="278">
        <f t="shared" si="19"/>
        <v>0</v>
      </c>
      <c r="M628" s="75"/>
      <c r="N628" s="76"/>
      <c r="O628" s="76"/>
      <c r="P628" s="77"/>
      <c r="Q628" s="18" t="str">
        <f>IF(B628="","",VLOOKUP(B628,資料表!$A$3:$D$198,4,0))</f>
        <v/>
      </c>
    </row>
    <row r="629" spans="1:17" ht="20.100000000000001" customHeight="1">
      <c r="A629" s="290" t="str">
        <f>IF(B629="","",VLOOKUP(B629,資料表!$A$3:$E$298,5,0))</f>
        <v/>
      </c>
      <c r="B629" s="67"/>
      <c r="C629" s="259" t="str">
        <f>IF($B629="","",VLOOKUP($B629,資料表!$A:$C,2,FALSE))</f>
        <v/>
      </c>
      <c r="D629" s="259" t="str">
        <f>IF($B629="","",VLOOKUP($B629,資料表!$A:$C,3,FALSE))</f>
        <v/>
      </c>
      <c r="E629" s="263"/>
      <c r="F629" s="261" t="str">
        <f>IF($E629="","",VLOOKUP($E629,資料表!$G:$I,2,FALSE))</f>
        <v/>
      </c>
      <c r="G629" s="262" t="str">
        <f>IF($E629="","",VLOOKUP($E629,資料表!$G:$I,3,FALSE))</f>
        <v/>
      </c>
      <c r="H629" s="71"/>
      <c r="I629" s="72"/>
      <c r="J629" s="70"/>
      <c r="K629" s="278">
        <f t="shared" si="18"/>
        <v>0</v>
      </c>
      <c r="L629" s="278">
        <f t="shared" si="19"/>
        <v>0</v>
      </c>
      <c r="M629" s="75"/>
      <c r="N629" s="76"/>
      <c r="O629" s="76"/>
      <c r="P629" s="77"/>
      <c r="Q629" s="18" t="str">
        <f>IF(B629="","",VLOOKUP(B629,資料表!$A$3:$D$198,4,0))</f>
        <v/>
      </c>
    </row>
    <row r="630" spans="1:17" ht="20.100000000000001" customHeight="1">
      <c r="A630" s="290" t="str">
        <f>IF(B630="","",VLOOKUP(B630,資料表!$A$3:$E$298,5,0))</f>
        <v/>
      </c>
      <c r="B630" s="67"/>
      <c r="C630" s="259" t="str">
        <f>IF($B630="","",VLOOKUP($B630,資料表!$A:$C,2,FALSE))</f>
        <v/>
      </c>
      <c r="D630" s="259" t="str">
        <f>IF($B630="","",VLOOKUP($B630,資料表!$A:$C,3,FALSE))</f>
        <v/>
      </c>
      <c r="E630" s="263"/>
      <c r="F630" s="261" t="str">
        <f>IF($E630="","",VLOOKUP($E630,資料表!$G:$I,2,FALSE))</f>
        <v/>
      </c>
      <c r="G630" s="262" t="str">
        <f>IF($E630="","",VLOOKUP($E630,資料表!$G:$I,3,FALSE))</f>
        <v/>
      </c>
      <c r="H630" s="71"/>
      <c r="I630" s="72"/>
      <c r="J630" s="70"/>
      <c r="K630" s="278">
        <f t="shared" si="18"/>
        <v>0</v>
      </c>
      <c r="L630" s="278">
        <f t="shared" si="19"/>
        <v>0</v>
      </c>
      <c r="M630" s="75"/>
      <c r="N630" s="76"/>
      <c r="O630" s="76"/>
      <c r="P630" s="77"/>
      <c r="Q630" s="18" t="str">
        <f>IF(B630="","",VLOOKUP(B630,資料表!$A$3:$D$198,4,0))</f>
        <v/>
      </c>
    </row>
    <row r="631" spans="1:17" ht="20.100000000000001" customHeight="1">
      <c r="A631" s="290" t="str">
        <f>IF(B631="","",VLOOKUP(B631,資料表!$A$3:$E$298,5,0))</f>
        <v/>
      </c>
      <c r="B631" s="67"/>
      <c r="C631" s="259" t="str">
        <f>IF($B631="","",VLOOKUP($B631,資料表!$A:$C,2,FALSE))</f>
        <v/>
      </c>
      <c r="D631" s="259" t="str">
        <f>IF($B631="","",VLOOKUP($B631,資料表!$A:$C,3,FALSE))</f>
        <v/>
      </c>
      <c r="E631" s="263"/>
      <c r="F631" s="261" t="str">
        <f>IF($E631="","",VLOOKUP($E631,資料表!$G:$I,2,FALSE))</f>
        <v/>
      </c>
      <c r="G631" s="262" t="str">
        <f>IF($E631="","",VLOOKUP($E631,資料表!$G:$I,3,FALSE))</f>
        <v/>
      </c>
      <c r="H631" s="71"/>
      <c r="I631" s="72"/>
      <c r="J631" s="70"/>
      <c r="K631" s="278">
        <f t="shared" si="18"/>
        <v>0</v>
      </c>
      <c r="L631" s="278">
        <f t="shared" si="19"/>
        <v>0</v>
      </c>
      <c r="M631" s="75"/>
      <c r="N631" s="76"/>
      <c r="O631" s="76"/>
      <c r="P631" s="77"/>
      <c r="Q631" s="18" t="str">
        <f>IF(B631="","",VLOOKUP(B631,資料表!$A$3:$D$198,4,0))</f>
        <v/>
      </c>
    </row>
    <row r="632" spans="1:17" ht="20.100000000000001" customHeight="1">
      <c r="A632" s="290" t="str">
        <f>IF(B632="","",VLOOKUP(B632,資料表!$A$3:$E$298,5,0))</f>
        <v/>
      </c>
      <c r="B632" s="67"/>
      <c r="C632" s="259" t="str">
        <f>IF($B632="","",VLOOKUP($B632,資料表!$A:$C,2,FALSE))</f>
        <v/>
      </c>
      <c r="D632" s="259" t="str">
        <f>IF($B632="","",VLOOKUP($B632,資料表!$A:$C,3,FALSE))</f>
        <v/>
      </c>
      <c r="E632" s="263"/>
      <c r="F632" s="261" t="str">
        <f>IF($E632="","",VLOOKUP($E632,資料表!$G:$I,2,FALSE))</f>
        <v/>
      </c>
      <c r="G632" s="262" t="str">
        <f>IF($E632="","",VLOOKUP($E632,資料表!$G:$I,3,FALSE))</f>
        <v/>
      </c>
      <c r="H632" s="71"/>
      <c r="I632" s="72"/>
      <c r="J632" s="70"/>
      <c r="K632" s="278">
        <f t="shared" si="18"/>
        <v>0</v>
      </c>
      <c r="L632" s="278">
        <f t="shared" si="19"/>
        <v>0</v>
      </c>
      <c r="M632" s="75"/>
      <c r="N632" s="76"/>
      <c r="O632" s="76"/>
      <c r="P632" s="77"/>
      <c r="Q632" s="18" t="str">
        <f>IF(B632="","",VLOOKUP(B632,資料表!$A$3:$D$198,4,0))</f>
        <v/>
      </c>
    </row>
    <row r="633" spans="1:17" ht="20.100000000000001" customHeight="1">
      <c r="A633" s="290" t="str">
        <f>IF(B633="","",VLOOKUP(B633,資料表!$A$3:$E$298,5,0))</f>
        <v/>
      </c>
      <c r="B633" s="67"/>
      <c r="C633" s="259" t="str">
        <f>IF($B633="","",VLOOKUP($B633,資料表!$A:$C,2,FALSE))</f>
        <v/>
      </c>
      <c r="D633" s="259" t="str">
        <f>IF($B633="","",VLOOKUP($B633,資料表!$A:$C,3,FALSE))</f>
        <v/>
      </c>
      <c r="E633" s="263"/>
      <c r="F633" s="261" t="str">
        <f>IF($E633="","",VLOOKUP($E633,資料表!$G:$I,2,FALSE))</f>
        <v/>
      </c>
      <c r="G633" s="262" t="str">
        <f>IF($E633="","",VLOOKUP($E633,資料表!$G:$I,3,FALSE))</f>
        <v/>
      </c>
      <c r="H633" s="71"/>
      <c r="I633" s="72"/>
      <c r="J633" s="70"/>
      <c r="K633" s="278">
        <f t="shared" si="18"/>
        <v>0</v>
      </c>
      <c r="L633" s="278">
        <f t="shared" si="19"/>
        <v>0</v>
      </c>
      <c r="M633" s="75"/>
      <c r="N633" s="76"/>
      <c r="O633" s="76"/>
      <c r="P633" s="77"/>
      <c r="Q633" s="18" t="str">
        <f>IF(B633="","",VLOOKUP(B633,資料表!$A$3:$D$198,4,0))</f>
        <v/>
      </c>
    </row>
    <row r="634" spans="1:17" ht="20.100000000000001" customHeight="1">
      <c r="A634" s="290" t="str">
        <f>IF(B634="","",VLOOKUP(B634,資料表!$A$3:$E$298,5,0))</f>
        <v/>
      </c>
      <c r="B634" s="67"/>
      <c r="C634" s="259" t="str">
        <f>IF($B634="","",VLOOKUP($B634,資料表!$A:$C,2,FALSE))</f>
        <v/>
      </c>
      <c r="D634" s="259" t="str">
        <f>IF($B634="","",VLOOKUP($B634,資料表!$A:$C,3,FALSE))</f>
        <v/>
      </c>
      <c r="E634" s="263"/>
      <c r="F634" s="261" t="str">
        <f>IF($E634="","",VLOOKUP($E634,資料表!$G:$I,2,FALSE))</f>
        <v/>
      </c>
      <c r="G634" s="262" t="str">
        <f>IF($E634="","",VLOOKUP($E634,資料表!$G:$I,3,FALSE))</f>
        <v/>
      </c>
      <c r="H634" s="71"/>
      <c r="I634" s="72"/>
      <c r="J634" s="70"/>
      <c r="K634" s="278">
        <f t="shared" si="18"/>
        <v>0</v>
      </c>
      <c r="L634" s="278">
        <f t="shared" si="19"/>
        <v>0</v>
      </c>
      <c r="M634" s="75"/>
      <c r="N634" s="76"/>
      <c r="O634" s="76"/>
      <c r="P634" s="77"/>
      <c r="Q634" s="18" t="str">
        <f>IF(B634="","",VLOOKUP(B634,資料表!$A$3:$D$198,4,0))</f>
        <v/>
      </c>
    </row>
    <row r="635" spans="1:17" ht="20.100000000000001" customHeight="1">
      <c r="A635" s="290" t="str">
        <f>IF(B635="","",VLOOKUP(B635,資料表!$A$3:$E$298,5,0))</f>
        <v/>
      </c>
      <c r="B635" s="67"/>
      <c r="C635" s="259" t="str">
        <f>IF($B635="","",VLOOKUP($B635,資料表!$A:$C,2,FALSE))</f>
        <v/>
      </c>
      <c r="D635" s="259" t="str">
        <f>IF($B635="","",VLOOKUP($B635,資料表!$A:$C,3,FALSE))</f>
        <v/>
      </c>
      <c r="E635" s="263"/>
      <c r="F635" s="261" t="str">
        <f>IF($E635="","",VLOOKUP($E635,資料表!$G:$I,2,FALSE))</f>
        <v/>
      </c>
      <c r="G635" s="262" t="str">
        <f>IF($E635="","",VLOOKUP($E635,資料表!$G:$I,3,FALSE))</f>
        <v/>
      </c>
      <c r="H635" s="71"/>
      <c r="I635" s="72"/>
      <c r="J635" s="70"/>
      <c r="K635" s="278">
        <f t="shared" si="18"/>
        <v>0</v>
      </c>
      <c r="L635" s="278">
        <f t="shared" si="19"/>
        <v>0</v>
      </c>
      <c r="M635" s="75"/>
      <c r="N635" s="76"/>
      <c r="O635" s="76"/>
      <c r="P635" s="77"/>
      <c r="Q635" s="18" t="str">
        <f>IF(B635="","",VLOOKUP(B635,資料表!$A$3:$D$198,4,0))</f>
        <v/>
      </c>
    </row>
    <row r="636" spans="1:17" ht="20.100000000000001" customHeight="1">
      <c r="A636" s="290" t="str">
        <f>IF(B636="","",VLOOKUP(B636,資料表!$A$3:$E$298,5,0))</f>
        <v/>
      </c>
      <c r="B636" s="67"/>
      <c r="C636" s="259" t="str">
        <f>IF($B636="","",VLOOKUP($B636,資料表!$A:$C,2,FALSE))</f>
        <v/>
      </c>
      <c r="D636" s="259" t="str">
        <f>IF($B636="","",VLOOKUP($B636,資料表!$A:$C,3,FALSE))</f>
        <v/>
      </c>
      <c r="E636" s="263"/>
      <c r="F636" s="261" t="str">
        <f>IF($E636="","",VLOOKUP($E636,資料表!$G:$I,2,FALSE))</f>
        <v/>
      </c>
      <c r="G636" s="262" t="str">
        <f>IF($E636="","",VLOOKUP($E636,資料表!$G:$I,3,FALSE))</f>
        <v/>
      </c>
      <c r="H636" s="71"/>
      <c r="I636" s="72"/>
      <c r="J636" s="70"/>
      <c r="K636" s="278">
        <f t="shared" si="18"/>
        <v>0</v>
      </c>
      <c r="L636" s="278">
        <f t="shared" si="19"/>
        <v>0</v>
      </c>
      <c r="M636" s="75"/>
      <c r="N636" s="76"/>
      <c r="O636" s="76"/>
      <c r="P636" s="77"/>
      <c r="Q636" s="18" t="str">
        <f>IF(B636="","",VLOOKUP(B636,資料表!$A$3:$D$198,4,0))</f>
        <v/>
      </c>
    </row>
    <row r="637" spans="1:17" ht="20.100000000000001" customHeight="1">
      <c r="A637" s="290" t="str">
        <f>IF(B637="","",VLOOKUP(B637,資料表!$A$3:$E$298,5,0))</f>
        <v/>
      </c>
      <c r="B637" s="67"/>
      <c r="C637" s="259" t="str">
        <f>IF($B637="","",VLOOKUP($B637,資料表!$A:$C,2,FALSE))</f>
        <v/>
      </c>
      <c r="D637" s="259" t="str">
        <f>IF($B637="","",VLOOKUP($B637,資料表!$A:$C,3,FALSE))</f>
        <v/>
      </c>
      <c r="E637" s="263"/>
      <c r="F637" s="261" t="str">
        <f>IF($E637="","",VLOOKUP($E637,資料表!$G:$I,2,FALSE))</f>
        <v/>
      </c>
      <c r="G637" s="262" t="str">
        <f>IF($E637="","",VLOOKUP($E637,資料表!$G:$I,3,FALSE))</f>
        <v/>
      </c>
      <c r="H637" s="71"/>
      <c r="I637" s="72"/>
      <c r="J637" s="70"/>
      <c r="K637" s="278">
        <f t="shared" si="18"/>
        <v>0</v>
      </c>
      <c r="L637" s="278">
        <f t="shared" si="19"/>
        <v>0</v>
      </c>
      <c r="M637" s="75"/>
      <c r="N637" s="76"/>
      <c r="O637" s="76"/>
      <c r="P637" s="77"/>
      <c r="Q637" s="18" t="str">
        <f>IF(B637="","",VLOOKUP(B637,資料表!$A$3:$D$198,4,0))</f>
        <v/>
      </c>
    </row>
    <row r="638" spans="1:17" ht="20.100000000000001" customHeight="1">
      <c r="A638" s="290" t="str">
        <f>IF(B638="","",VLOOKUP(B638,資料表!$A$3:$E$298,5,0))</f>
        <v/>
      </c>
      <c r="B638" s="67"/>
      <c r="C638" s="259" t="str">
        <f>IF($B638="","",VLOOKUP($B638,資料表!$A:$C,2,FALSE))</f>
        <v/>
      </c>
      <c r="D638" s="259" t="str">
        <f>IF($B638="","",VLOOKUP($B638,資料表!$A:$C,3,FALSE))</f>
        <v/>
      </c>
      <c r="E638" s="263"/>
      <c r="F638" s="261" t="str">
        <f>IF($E638="","",VLOOKUP($E638,資料表!$G:$I,2,FALSE))</f>
        <v/>
      </c>
      <c r="G638" s="262" t="str">
        <f>IF($E638="","",VLOOKUP($E638,資料表!$G:$I,3,FALSE))</f>
        <v/>
      </c>
      <c r="H638" s="71"/>
      <c r="I638" s="72"/>
      <c r="J638" s="70"/>
      <c r="K638" s="278">
        <f t="shared" si="18"/>
        <v>0</v>
      </c>
      <c r="L638" s="278">
        <f t="shared" si="19"/>
        <v>0</v>
      </c>
      <c r="M638" s="75"/>
      <c r="N638" s="76"/>
      <c r="O638" s="76"/>
      <c r="P638" s="77"/>
      <c r="Q638" s="18" t="str">
        <f>IF(B638="","",VLOOKUP(B638,資料表!$A$3:$D$198,4,0))</f>
        <v/>
      </c>
    </row>
    <row r="639" spans="1:17" ht="20.100000000000001" customHeight="1">
      <c r="A639" s="290" t="str">
        <f>IF(B639="","",VLOOKUP(B639,資料表!$A$3:$E$298,5,0))</f>
        <v/>
      </c>
      <c r="B639" s="67"/>
      <c r="C639" s="259" t="str">
        <f>IF($B639="","",VLOOKUP($B639,資料表!$A:$C,2,FALSE))</f>
        <v/>
      </c>
      <c r="D639" s="259" t="str">
        <f>IF($B639="","",VLOOKUP($B639,資料表!$A:$C,3,FALSE))</f>
        <v/>
      </c>
      <c r="E639" s="263"/>
      <c r="F639" s="261" t="str">
        <f>IF($E639="","",VLOOKUP($E639,資料表!$G:$I,2,FALSE))</f>
        <v/>
      </c>
      <c r="G639" s="262" t="str">
        <f>IF($E639="","",VLOOKUP($E639,資料表!$G:$I,3,FALSE))</f>
        <v/>
      </c>
      <c r="H639" s="71"/>
      <c r="I639" s="72"/>
      <c r="J639" s="70"/>
      <c r="K639" s="278">
        <f t="shared" si="18"/>
        <v>0</v>
      </c>
      <c r="L639" s="278">
        <f t="shared" si="19"/>
        <v>0</v>
      </c>
      <c r="M639" s="75"/>
      <c r="N639" s="76"/>
      <c r="O639" s="76"/>
      <c r="P639" s="77"/>
      <c r="Q639" s="18" t="str">
        <f>IF(B639="","",VLOOKUP(B639,資料表!$A$3:$D$198,4,0))</f>
        <v/>
      </c>
    </row>
    <row r="640" spans="1:17" ht="20.100000000000001" customHeight="1">
      <c r="A640" s="290" t="str">
        <f>IF(B640="","",VLOOKUP(B640,資料表!$A$3:$E$298,5,0))</f>
        <v/>
      </c>
      <c r="B640" s="67"/>
      <c r="C640" s="259" t="str">
        <f>IF($B640="","",VLOOKUP($B640,資料表!$A:$C,2,FALSE))</f>
        <v/>
      </c>
      <c r="D640" s="259" t="str">
        <f>IF($B640="","",VLOOKUP($B640,資料表!$A:$C,3,FALSE))</f>
        <v/>
      </c>
      <c r="E640" s="263"/>
      <c r="F640" s="261" t="str">
        <f>IF($E640="","",VLOOKUP($E640,資料表!$G:$I,2,FALSE))</f>
        <v/>
      </c>
      <c r="G640" s="262" t="str">
        <f>IF($E640="","",VLOOKUP($E640,資料表!$G:$I,3,FALSE))</f>
        <v/>
      </c>
      <c r="H640" s="71"/>
      <c r="I640" s="72"/>
      <c r="J640" s="70"/>
      <c r="K640" s="278">
        <f t="shared" si="18"/>
        <v>0</v>
      </c>
      <c r="L640" s="278">
        <f t="shared" si="19"/>
        <v>0</v>
      </c>
      <c r="M640" s="75"/>
      <c r="N640" s="76"/>
      <c r="O640" s="76"/>
      <c r="P640" s="77"/>
      <c r="Q640" s="18" t="str">
        <f>IF(B640="","",VLOOKUP(B640,資料表!$A$3:$D$198,4,0))</f>
        <v/>
      </c>
    </row>
    <row r="641" spans="1:17" ht="20.100000000000001" customHeight="1">
      <c r="A641" s="290" t="str">
        <f>IF(B641="","",VLOOKUP(B641,資料表!$A$3:$E$298,5,0))</f>
        <v/>
      </c>
      <c r="B641" s="67"/>
      <c r="C641" s="259" t="str">
        <f>IF($B641="","",VLOOKUP($B641,資料表!$A:$C,2,FALSE))</f>
        <v/>
      </c>
      <c r="D641" s="259" t="str">
        <f>IF($B641="","",VLOOKUP($B641,資料表!$A:$C,3,FALSE))</f>
        <v/>
      </c>
      <c r="E641" s="263"/>
      <c r="F641" s="261" t="str">
        <f>IF($E641="","",VLOOKUP($E641,資料表!$G:$I,2,FALSE))</f>
        <v/>
      </c>
      <c r="G641" s="262" t="str">
        <f>IF($E641="","",VLOOKUP($E641,資料表!$G:$I,3,FALSE))</f>
        <v/>
      </c>
      <c r="H641" s="71"/>
      <c r="I641" s="72"/>
      <c r="J641" s="70"/>
      <c r="K641" s="278">
        <f t="shared" si="18"/>
        <v>0</v>
      </c>
      <c r="L641" s="278">
        <f t="shared" si="19"/>
        <v>0</v>
      </c>
      <c r="M641" s="75"/>
      <c r="N641" s="76"/>
      <c r="O641" s="76"/>
      <c r="P641" s="77"/>
      <c r="Q641" s="18" t="str">
        <f>IF(B641="","",VLOOKUP(B641,資料表!$A$3:$D$198,4,0))</f>
        <v/>
      </c>
    </row>
    <row r="642" spans="1:17" ht="20.100000000000001" customHeight="1">
      <c r="A642" s="290" t="str">
        <f>IF(B642="","",VLOOKUP(B642,資料表!$A$3:$E$298,5,0))</f>
        <v/>
      </c>
      <c r="B642" s="67"/>
      <c r="C642" s="259" t="str">
        <f>IF($B642="","",VLOOKUP($B642,資料表!$A:$C,2,FALSE))</f>
        <v/>
      </c>
      <c r="D642" s="259" t="str">
        <f>IF($B642="","",VLOOKUP($B642,資料表!$A:$C,3,FALSE))</f>
        <v/>
      </c>
      <c r="E642" s="263"/>
      <c r="F642" s="261" t="str">
        <f>IF($E642="","",VLOOKUP($E642,資料表!$G:$I,2,FALSE))</f>
        <v/>
      </c>
      <c r="G642" s="262" t="str">
        <f>IF($E642="","",VLOOKUP($E642,資料表!$G:$I,3,FALSE))</f>
        <v/>
      </c>
      <c r="H642" s="71"/>
      <c r="I642" s="72"/>
      <c r="J642" s="70"/>
      <c r="K642" s="278">
        <f t="shared" si="18"/>
        <v>0</v>
      </c>
      <c r="L642" s="278">
        <f t="shared" si="19"/>
        <v>0</v>
      </c>
      <c r="M642" s="75"/>
      <c r="N642" s="76"/>
      <c r="O642" s="76"/>
      <c r="P642" s="77"/>
      <c r="Q642" s="18" t="str">
        <f>IF(B642="","",VLOOKUP(B642,資料表!$A$3:$D$198,4,0))</f>
        <v/>
      </c>
    </row>
    <row r="643" spans="1:17" ht="20.100000000000001" customHeight="1">
      <c r="A643" s="290" t="str">
        <f>IF(B643="","",VLOOKUP(B643,資料表!$A$3:$E$298,5,0))</f>
        <v/>
      </c>
      <c r="B643" s="67"/>
      <c r="C643" s="259" t="str">
        <f>IF($B643="","",VLOOKUP($B643,資料表!$A:$C,2,FALSE))</f>
        <v/>
      </c>
      <c r="D643" s="259" t="str">
        <f>IF($B643="","",VLOOKUP($B643,資料表!$A:$C,3,FALSE))</f>
        <v/>
      </c>
      <c r="E643" s="263"/>
      <c r="F643" s="261" t="str">
        <f>IF($E643="","",VLOOKUP($E643,資料表!$G:$I,2,FALSE))</f>
        <v/>
      </c>
      <c r="G643" s="262" t="str">
        <f>IF($E643="","",VLOOKUP($E643,資料表!$G:$I,3,FALSE))</f>
        <v/>
      </c>
      <c r="H643" s="71"/>
      <c r="I643" s="72"/>
      <c r="J643" s="70"/>
      <c r="K643" s="278">
        <f t="shared" si="18"/>
        <v>0</v>
      </c>
      <c r="L643" s="278">
        <f t="shared" si="19"/>
        <v>0</v>
      </c>
      <c r="M643" s="75"/>
      <c r="N643" s="76"/>
      <c r="O643" s="76"/>
      <c r="P643" s="77"/>
      <c r="Q643" s="18" t="str">
        <f>IF(B643="","",VLOOKUP(B643,資料表!$A$3:$D$198,4,0))</f>
        <v/>
      </c>
    </row>
    <row r="644" spans="1:17" ht="20.100000000000001" customHeight="1">
      <c r="A644" s="290" t="str">
        <f>IF(B644="","",VLOOKUP(B644,資料表!$A$3:$E$298,5,0))</f>
        <v/>
      </c>
      <c r="B644" s="67"/>
      <c r="C644" s="259" t="str">
        <f>IF($B644="","",VLOOKUP($B644,資料表!$A:$C,2,FALSE))</f>
        <v/>
      </c>
      <c r="D644" s="259" t="str">
        <f>IF($B644="","",VLOOKUP($B644,資料表!$A:$C,3,FALSE))</f>
        <v/>
      </c>
      <c r="E644" s="263"/>
      <c r="F644" s="261" t="str">
        <f>IF($E644="","",VLOOKUP($E644,資料表!$G:$I,2,FALSE))</f>
        <v/>
      </c>
      <c r="G644" s="262" t="str">
        <f>IF($E644="","",VLOOKUP($E644,資料表!$G:$I,3,FALSE))</f>
        <v/>
      </c>
      <c r="H644" s="71"/>
      <c r="I644" s="72"/>
      <c r="J644" s="70"/>
      <c r="K644" s="278">
        <f t="shared" si="18"/>
        <v>0</v>
      </c>
      <c r="L644" s="278">
        <f t="shared" si="19"/>
        <v>0</v>
      </c>
      <c r="M644" s="75"/>
      <c r="N644" s="76"/>
      <c r="O644" s="76"/>
      <c r="P644" s="77"/>
      <c r="Q644" s="18" t="str">
        <f>IF(B644="","",VLOOKUP(B644,資料表!$A$3:$D$198,4,0))</f>
        <v/>
      </c>
    </row>
    <row r="645" spans="1:17" ht="20.100000000000001" customHeight="1">
      <c r="A645" s="290" t="str">
        <f>IF(B645="","",VLOOKUP(B645,資料表!$A$3:$E$298,5,0))</f>
        <v/>
      </c>
      <c r="B645" s="67"/>
      <c r="C645" s="259" t="str">
        <f>IF($B645="","",VLOOKUP($B645,資料表!$A:$C,2,FALSE))</f>
        <v/>
      </c>
      <c r="D645" s="259" t="str">
        <f>IF($B645="","",VLOOKUP($B645,資料表!$A:$C,3,FALSE))</f>
        <v/>
      </c>
      <c r="E645" s="263"/>
      <c r="F645" s="261" t="str">
        <f>IF($E645="","",VLOOKUP($E645,資料表!$G:$I,2,FALSE))</f>
        <v/>
      </c>
      <c r="G645" s="262" t="str">
        <f>IF($E645="","",VLOOKUP($E645,資料表!$G:$I,3,FALSE))</f>
        <v/>
      </c>
      <c r="H645" s="71"/>
      <c r="I645" s="72"/>
      <c r="J645" s="70"/>
      <c r="K645" s="278">
        <f t="shared" si="18"/>
        <v>0</v>
      </c>
      <c r="L645" s="278">
        <f t="shared" si="19"/>
        <v>0</v>
      </c>
      <c r="M645" s="75"/>
      <c r="N645" s="76"/>
      <c r="O645" s="76"/>
      <c r="P645" s="77"/>
      <c r="Q645" s="18" t="str">
        <f>IF(B645="","",VLOOKUP(B645,資料表!$A$3:$D$198,4,0))</f>
        <v/>
      </c>
    </row>
    <row r="646" spans="1:17" ht="20.100000000000001" customHeight="1">
      <c r="A646" s="290" t="str">
        <f>IF(B646="","",VLOOKUP(B646,資料表!$A$3:$E$298,5,0))</f>
        <v/>
      </c>
      <c r="B646" s="67"/>
      <c r="C646" s="259" t="str">
        <f>IF($B646="","",VLOOKUP($B646,資料表!$A:$C,2,FALSE))</f>
        <v/>
      </c>
      <c r="D646" s="259" t="str">
        <f>IF($B646="","",VLOOKUP($B646,資料表!$A:$C,3,FALSE))</f>
        <v/>
      </c>
      <c r="E646" s="263"/>
      <c r="F646" s="261" t="str">
        <f>IF($E646="","",VLOOKUP($E646,資料表!$G:$I,2,FALSE))</f>
        <v/>
      </c>
      <c r="G646" s="262" t="str">
        <f>IF($E646="","",VLOOKUP($E646,資料表!$G:$I,3,FALSE))</f>
        <v/>
      </c>
      <c r="H646" s="71"/>
      <c r="I646" s="72"/>
      <c r="J646" s="70"/>
      <c r="K646" s="278">
        <f t="shared" si="18"/>
        <v>0</v>
      </c>
      <c r="L646" s="278">
        <f t="shared" si="19"/>
        <v>0</v>
      </c>
      <c r="M646" s="75"/>
      <c r="N646" s="76"/>
      <c r="O646" s="76"/>
      <c r="P646" s="77"/>
      <c r="Q646" s="18" t="str">
        <f>IF(B646="","",VLOOKUP(B646,資料表!$A$3:$D$198,4,0))</f>
        <v/>
      </c>
    </row>
    <row r="647" spans="1:17" ht="20.100000000000001" customHeight="1">
      <c r="A647" s="290" t="str">
        <f>IF(B647="","",VLOOKUP(B647,資料表!$A$3:$E$298,5,0))</f>
        <v/>
      </c>
      <c r="B647" s="67"/>
      <c r="C647" s="259" t="str">
        <f>IF($B647="","",VLOOKUP($B647,資料表!$A:$C,2,FALSE))</f>
        <v/>
      </c>
      <c r="D647" s="259" t="str">
        <f>IF($B647="","",VLOOKUP($B647,資料表!$A:$C,3,FALSE))</f>
        <v/>
      </c>
      <c r="E647" s="263"/>
      <c r="F647" s="261" t="str">
        <f>IF($E647="","",VLOOKUP($E647,資料表!$G:$I,2,FALSE))</f>
        <v/>
      </c>
      <c r="G647" s="262" t="str">
        <f>IF($E647="","",VLOOKUP($E647,資料表!$G:$I,3,FALSE))</f>
        <v/>
      </c>
      <c r="H647" s="71"/>
      <c r="I647" s="72"/>
      <c r="J647" s="70"/>
      <c r="K647" s="278">
        <f t="shared" si="18"/>
        <v>0</v>
      </c>
      <c r="L647" s="278">
        <f t="shared" si="19"/>
        <v>0</v>
      </c>
      <c r="M647" s="75"/>
      <c r="N647" s="76"/>
      <c r="O647" s="76"/>
      <c r="P647" s="77"/>
      <c r="Q647" s="18" t="str">
        <f>IF(B647="","",VLOOKUP(B647,資料表!$A$3:$D$198,4,0))</f>
        <v/>
      </c>
    </row>
    <row r="648" spans="1:17" ht="20.100000000000001" customHeight="1">
      <c r="A648" s="290" t="str">
        <f>IF(B648="","",VLOOKUP(B648,資料表!$A$3:$E$298,5,0))</f>
        <v/>
      </c>
      <c r="B648" s="67"/>
      <c r="C648" s="259" t="str">
        <f>IF($B648="","",VLOOKUP($B648,資料表!$A:$C,2,FALSE))</f>
        <v/>
      </c>
      <c r="D648" s="259" t="str">
        <f>IF($B648="","",VLOOKUP($B648,資料表!$A:$C,3,FALSE))</f>
        <v/>
      </c>
      <c r="E648" s="263"/>
      <c r="F648" s="261" t="str">
        <f>IF($E648="","",VLOOKUP($E648,資料表!$G:$I,2,FALSE))</f>
        <v/>
      </c>
      <c r="G648" s="262" t="str">
        <f>IF($E648="","",VLOOKUP($E648,資料表!$G:$I,3,FALSE))</f>
        <v/>
      </c>
      <c r="H648" s="71"/>
      <c r="I648" s="72"/>
      <c r="J648" s="70"/>
      <c r="K648" s="278">
        <f t="shared" si="18"/>
        <v>0</v>
      </c>
      <c r="L648" s="278">
        <f t="shared" si="19"/>
        <v>0</v>
      </c>
      <c r="M648" s="75"/>
      <c r="N648" s="76"/>
      <c r="O648" s="76"/>
      <c r="P648" s="77"/>
      <c r="Q648" s="18" t="str">
        <f>IF(B648="","",VLOOKUP(B648,資料表!$A$3:$D$198,4,0))</f>
        <v/>
      </c>
    </row>
    <row r="649" spans="1:17" ht="20.100000000000001" customHeight="1">
      <c r="A649" s="290" t="str">
        <f>IF(B649="","",VLOOKUP(B649,資料表!$A$3:$E$298,5,0))</f>
        <v/>
      </c>
      <c r="B649" s="67"/>
      <c r="C649" s="259" t="str">
        <f>IF($B649="","",VLOOKUP($B649,資料表!$A:$C,2,FALSE))</f>
        <v/>
      </c>
      <c r="D649" s="259" t="str">
        <f>IF($B649="","",VLOOKUP($B649,資料表!$A:$C,3,FALSE))</f>
        <v/>
      </c>
      <c r="E649" s="263"/>
      <c r="F649" s="261" t="str">
        <f>IF($E649="","",VLOOKUP($E649,資料表!$G:$I,2,FALSE))</f>
        <v/>
      </c>
      <c r="G649" s="262" t="str">
        <f>IF($E649="","",VLOOKUP($E649,資料表!$G:$I,3,FALSE))</f>
        <v/>
      </c>
      <c r="H649" s="71"/>
      <c r="I649" s="72"/>
      <c r="J649" s="70"/>
      <c r="K649" s="278">
        <f t="shared" si="18"/>
        <v>0</v>
      </c>
      <c r="L649" s="278">
        <f t="shared" si="19"/>
        <v>0</v>
      </c>
      <c r="M649" s="75"/>
      <c r="N649" s="76"/>
      <c r="O649" s="76"/>
      <c r="P649" s="77"/>
      <c r="Q649" s="18" t="str">
        <f>IF(B649="","",VLOOKUP(B649,資料表!$A$3:$D$198,4,0))</f>
        <v/>
      </c>
    </row>
    <row r="650" spans="1:17" ht="20.100000000000001" customHeight="1">
      <c r="A650" s="290" t="str">
        <f>IF(B650="","",VLOOKUP(B650,資料表!$A$3:$E$298,5,0))</f>
        <v/>
      </c>
      <c r="B650" s="67"/>
      <c r="C650" s="259" t="str">
        <f>IF($B650="","",VLOOKUP($B650,資料表!$A:$C,2,FALSE))</f>
        <v/>
      </c>
      <c r="D650" s="259" t="str">
        <f>IF($B650="","",VLOOKUP($B650,資料表!$A:$C,3,FALSE))</f>
        <v/>
      </c>
      <c r="E650" s="263"/>
      <c r="F650" s="261" t="str">
        <f>IF($E650="","",VLOOKUP($E650,資料表!$G:$I,2,FALSE))</f>
        <v/>
      </c>
      <c r="G650" s="262" t="str">
        <f>IF($E650="","",VLOOKUP($E650,資料表!$G:$I,3,FALSE))</f>
        <v/>
      </c>
      <c r="H650" s="71"/>
      <c r="I650" s="72"/>
      <c r="J650" s="70"/>
      <c r="K650" s="278">
        <f t="shared" si="18"/>
        <v>0</v>
      </c>
      <c r="L650" s="278">
        <f t="shared" si="19"/>
        <v>0</v>
      </c>
      <c r="M650" s="75"/>
      <c r="N650" s="76"/>
      <c r="O650" s="76"/>
      <c r="P650" s="77"/>
      <c r="Q650" s="18" t="str">
        <f>IF(B650="","",VLOOKUP(B650,資料表!$A$3:$D$198,4,0))</f>
        <v/>
      </c>
    </row>
    <row r="651" spans="1:17" ht="20.100000000000001" customHeight="1">
      <c r="A651" s="290" t="str">
        <f>IF(B651="","",VLOOKUP(B651,資料表!$A$3:$E$298,5,0))</f>
        <v/>
      </c>
      <c r="B651" s="67"/>
      <c r="C651" s="259" t="str">
        <f>IF($B651="","",VLOOKUP($B651,資料表!$A:$C,2,FALSE))</f>
        <v/>
      </c>
      <c r="D651" s="259" t="str">
        <f>IF($B651="","",VLOOKUP($B651,資料表!$A:$C,3,FALSE))</f>
        <v/>
      </c>
      <c r="E651" s="263"/>
      <c r="F651" s="261" t="str">
        <f>IF($E651="","",VLOOKUP($E651,資料表!$G:$I,2,FALSE))</f>
        <v/>
      </c>
      <c r="G651" s="262" t="str">
        <f>IF($E651="","",VLOOKUP($E651,資料表!$G:$I,3,FALSE))</f>
        <v/>
      </c>
      <c r="H651" s="71"/>
      <c r="I651" s="72"/>
      <c r="J651" s="70"/>
      <c r="K651" s="278">
        <f t="shared" ref="K651:K714" si="20">IF(OR($M651=1,$M651=""),ROUND($J651*0.05,0),0)</f>
        <v>0</v>
      </c>
      <c r="L651" s="278">
        <f t="shared" ref="L651:L714" si="21">SUM(J651:K651)</f>
        <v>0</v>
      </c>
      <c r="M651" s="75"/>
      <c r="N651" s="76"/>
      <c r="O651" s="76"/>
      <c r="P651" s="77"/>
      <c r="Q651" s="18" t="str">
        <f>IF(B651="","",VLOOKUP(B651,資料表!$A$3:$D$198,4,0))</f>
        <v/>
      </c>
    </row>
    <row r="652" spans="1:17" ht="20.100000000000001" customHeight="1">
      <c r="A652" s="290" t="str">
        <f>IF(B652="","",VLOOKUP(B652,資料表!$A$3:$E$298,5,0))</f>
        <v/>
      </c>
      <c r="B652" s="67"/>
      <c r="C652" s="259" t="str">
        <f>IF($B652="","",VLOOKUP($B652,資料表!$A:$C,2,FALSE))</f>
        <v/>
      </c>
      <c r="D652" s="259" t="str">
        <f>IF($B652="","",VLOOKUP($B652,資料表!$A:$C,3,FALSE))</f>
        <v/>
      </c>
      <c r="E652" s="263"/>
      <c r="F652" s="261" t="str">
        <f>IF($E652="","",VLOOKUP($E652,資料表!$G:$I,2,FALSE))</f>
        <v/>
      </c>
      <c r="G652" s="262" t="str">
        <f>IF($E652="","",VLOOKUP($E652,資料表!$G:$I,3,FALSE))</f>
        <v/>
      </c>
      <c r="H652" s="71"/>
      <c r="I652" s="72"/>
      <c r="J652" s="70"/>
      <c r="K652" s="278">
        <f t="shared" si="20"/>
        <v>0</v>
      </c>
      <c r="L652" s="278">
        <f t="shared" si="21"/>
        <v>0</v>
      </c>
      <c r="M652" s="75"/>
      <c r="N652" s="76"/>
      <c r="O652" s="76"/>
      <c r="P652" s="77"/>
      <c r="Q652" s="18" t="str">
        <f>IF(B652="","",VLOOKUP(B652,資料表!$A$3:$D$198,4,0))</f>
        <v/>
      </c>
    </row>
    <row r="653" spans="1:17" ht="20.100000000000001" customHeight="1">
      <c r="A653" s="290" t="str">
        <f>IF(B653="","",VLOOKUP(B653,資料表!$A$3:$E$298,5,0))</f>
        <v/>
      </c>
      <c r="B653" s="67"/>
      <c r="C653" s="259" t="str">
        <f>IF($B653="","",VLOOKUP($B653,資料表!$A:$C,2,FALSE))</f>
        <v/>
      </c>
      <c r="D653" s="259" t="str">
        <f>IF($B653="","",VLOOKUP($B653,資料表!$A:$C,3,FALSE))</f>
        <v/>
      </c>
      <c r="E653" s="263"/>
      <c r="F653" s="261" t="str">
        <f>IF($E653="","",VLOOKUP($E653,資料表!$G:$I,2,FALSE))</f>
        <v/>
      </c>
      <c r="G653" s="262" t="str">
        <f>IF($E653="","",VLOOKUP($E653,資料表!$G:$I,3,FALSE))</f>
        <v/>
      </c>
      <c r="H653" s="71"/>
      <c r="I653" s="72"/>
      <c r="J653" s="70"/>
      <c r="K653" s="278">
        <f t="shared" si="20"/>
        <v>0</v>
      </c>
      <c r="L653" s="278">
        <f t="shared" si="21"/>
        <v>0</v>
      </c>
      <c r="M653" s="75"/>
      <c r="N653" s="76"/>
      <c r="O653" s="76"/>
      <c r="P653" s="77"/>
      <c r="Q653" s="18" t="str">
        <f>IF(B653="","",VLOOKUP(B653,資料表!$A$3:$D$198,4,0))</f>
        <v/>
      </c>
    </row>
    <row r="654" spans="1:17" ht="20.100000000000001" customHeight="1">
      <c r="A654" s="290" t="str">
        <f>IF(B654="","",VLOOKUP(B654,資料表!$A$3:$E$298,5,0))</f>
        <v/>
      </c>
      <c r="B654" s="67"/>
      <c r="C654" s="259" t="str">
        <f>IF($B654="","",VLOOKUP($B654,資料表!$A:$C,2,FALSE))</f>
        <v/>
      </c>
      <c r="D654" s="259" t="str">
        <f>IF($B654="","",VLOOKUP($B654,資料表!$A:$C,3,FALSE))</f>
        <v/>
      </c>
      <c r="E654" s="263"/>
      <c r="F654" s="261" t="str">
        <f>IF($E654="","",VLOOKUP($E654,資料表!$G:$I,2,FALSE))</f>
        <v/>
      </c>
      <c r="G654" s="262" t="str">
        <f>IF($E654="","",VLOOKUP($E654,資料表!$G:$I,3,FALSE))</f>
        <v/>
      </c>
      <c r="H654" s="71"/>
      <c r="I654" s="72"/>
      <c r="J654" s="70"/>
      <c r="K654" s="278">
        <f t="shared" si="20"/>
        <v>0</v>
      </c>
      <c r="L654" s="278">
        <f t="shared" si="21"/>
        <v>0</v>
      </c>
      <c r="M654" s="75"/>
      <c r="N654" s="76"/>
      <c r="O654" s="76"/>
      <c r="P654" s="77"/>
      <c r="Q654" s="18" t="str">
        <f>IF(B654="","",VLOOKUP(B654,資料表!$A$3:$D$198,4,0))</f>
        <v/>
      </c>
    </row>
    <row r="655" spans="1:17" ht="20.100000000000001" customHeight="1">
      <c r="A655" s="290" t="str">
        <f>IF(B655="","",VLOOKUP(B655,資料表!$A$3:$E$298,5,0))</f>
        <v/>
      </c>
      <c r="B655" s="67"/>
      <c r="C655" s="259" t="str">
        <f>IF($B655="","",VLOOKUP($B655,資料表!$A:$C,2,FALSE))</f>
        <v/>
      </c>
      <c r="D655" s="259" t="str">
        <f>IF($B655="","",VLOOKUP($B655,資料表!$A:$C,3,FALSE))</f>
        <v/>
      </c>
      <c r="E655" s="263"/>
      <c r="F655" s="261" t="str">
        <f>IF($E655="","",VLOOKUP($E655,資料表!$G:$I,2,FALSE))</f>
        <v/>
      </c>
      <c r="G655" s="262" t="str">
        <f>IF($E655="","",VLOOKUP($E655,資料表!$G:$I,3,FALSE))</f>
        <v/>
      </c>
      <c r="H655" s="71"/>
      <c r="I655" s="72"/>
      <c r="J655" s="70"/>
      <c r="K655" s="278">
        <f t="shared" si="20"/>
        <v>0</v>
      </c>
      <c r="L655" s="278">
        <f t="shared" si="21"/>
        <v>0</v>
      </c>
      <c r="M655" s="75"/>
      <c r="N655" s="76"/>
      <c r="O655" s="76"/>
      <c r="P655" s="77"/>
      <c r="Q655" s="18" t="str">
        <f>IF(B655="","",VLOOKUP(B655,資料表!$A$3:$D$198,4,0))</f>
        <v/>
      </c>
    </row>
    <row r="656" spans="1:17" ht="20.100000000000001" customHeight="1">
      <c r="A656" s="290" t="str">
        <f>IF(B656="","",VLOOKUP(B656,資料表!$A$3:$E$298,5,0))</f>
        <v/>
      </c>
      <c r="B656" s="67"/>
      <c r="C656" s="259" t="str">
        <f>IF($B656="","",VLOOKUP($B656,資料表!$A:$C,2,FALSE))</f>
        <v/>
      </c>
      <c r="D656" s="259" t="str">
        <f>IF($B656="","",VLOOKUP($B656,資料表!$A:$C,3,FALSE))</f>
        <v/>
      </c>
      <c r="E656" s="263"/>
      <c r="F656" s="261" t="str">
        <f>IF($E656="","",VLOOKUP($E656,資料表!$G:$I,2,FALSE))</f>
        <v/>
      </c>
      <c r="G656" s="262" t="str">
        <f>IF($E656="","",VLOOKUP($E656,資料表!$G:$I,3,FALSE))</f>
        <v/>
      </c>
      <c r="H656" s="71"/>
      <c r="I656" s="72"/>
      <c r="J656" s="70"/>
      <c r="K656" s="278">
        <f t="shared" si="20"/>
        <v>0</v>
      </c>
      <c r="L656" s="278">
        <f t="shared" si="21"/>
        <v>0</v>
      </c>
      <c r="M656" s="75"/>
      <c r="N656" s="76"/>
      <c r="O656" s="76"/>
      <c r="P656" s="77"/>
      <c r="Q656" s="18" t="str">
        <f>IF(B656="","",VLOOKUP(B656,資料表!$A$3:$D$198,4,0))</f>
        <v/>
      </c>
    </row>
    <row r="657" spans="1:17" ht="20.100000000000001" customHeight="1">
      <c r="A657" s="290" t="str">
        <f>IF(B657="","",VLOOKUP(B657,資料表!$A$3:$E$298,5,0))</f>
        <v/>
      </c>
      <c r="B657" s="67"/>
      <c r="C657" s="259" t="str">
        <f>IF($B657="","",VLOOKUP($B657,資料表!$A:$C,2,FALSE))</f>
        <v/>
      </c>
      <c r="D657" s="259" t="str">
        <f>IF($B657="","",VLOOKUP($B657,資料表!$A:$C,3,FALSE))</f>
        <v/>
      </c>
      <c r="E657" s="263"/>
      <c r="F657" s="261" t="str">
        <f>IF($E657="","",VLOOKUP($E657,資料表!$G:$I,2,FALSE))</f>
        <v/>
      </c>
      <c r="G657" s="262" t="str">
        <f>IF($E657="","",VLOOKUP($E657,資料表!$G:$I,3,FALSE))</f>
        <v/>
      </c>
      <c r="H657" s="71"/>
      <c r="I657" s="72"/>
      <c r="J657" s="70"/>
      <c r="K657" s="278">
        <f t="shared" si="20"/>
        <v>0</v>
      </c>
      <c r="L657" s="278">
        <f t="shared" si="21"/>
        <v>0</v>
      </c>
      <c r="M657" s="75"/>
      <c r="N657" s="76"/>
      <c r="O657" s="76"/>
      <c r="P657" s="77"/>
      <c r="Q657" s="18" t="str">
        <f>IF(B657="","",VLOOKUP(B657,資料表!$A$3:$D$198,4,0))</f>
        <v/>
      </c>
    </row>
    <row r="658" spans="1:17" ht="20.100000000000001" customHeight="1">
      <c r="A658" s="290" t="str">
        <f>IF(B658="","",VLOOKUP(B658,資料表!$A$3:$E$298,5,0))</f>
        <v/>
      </c>
      <c r="B658" s="67"/>
      <c r="C658" s="259" t="str">
        <f>IF($B658="","",VLOOKUP($B658,資料表!$A:$C,2,FALSE))</f>
        <v/>
      </c>
      <c r="D658" s="259" t="str">
        <f>IF($B658="","",VLOOKUP($B658,資料表!$A:$C,3,FALSE))</f>
        <v/>
      </c>
      <c r="E658" s="263"/>
      <c r="F658" s="261" t="str">
        <f>IF($E658="","",VLOOKUP($E658,資料表!$G:$I,2,FALSE))</f>
        <v/>
      </c>
      <c r="G658" s="262" t="str">
        <f>IF($E658="","",VLOOKUP($E658,資料表!$G:$I,3,FALSE))</f>
        <v/>
      </c>
      <c r="H658" s="71"/>
      <c r="I658" s="72"/>
      <c r="J658" s="70"/>
      <c r="K658" s="278">
        <f t="shared" si="20"/>
        <v>0</v>
      </c>
      <c r="L658" s="278">
        <f t="shared" si="21"/>
        <v>0</v>
      </c>
      <c r="M658" s="75"/>
      <c r="N658" s="76"/>
      <c r="O658" s="76"/>
      <c r="P658" s="77"/>
      <c r="Q658" s="18" t="str">
        <f>IF(B658="","",VLOOKUP(B658,資料表!$A$3:$D$198,4,0))</f>
        <v/>
      </c>
    </row>
    <row r="659" spans="1:17" ht="20.100000000000001" customHeight="1">
      <c r="A659" s="290" t="str">
        <f>IF(B659="","",VLOOKUP(B659,資料表!$A$3:$E$298,5,0))</f>
        <v/>
      </c>
      <c r="B659" s="67"/>
      <c r="C659" s="259" t="str">
        <f>IF($B659="","",VLOOKUP($B659,資料表!$A:$C,2,FALSE))</f>
        <v/>
      </c>
      <c r="D659" s="259" t="str">
        <f>IF($B659="","",VLOOKUP($B659,資料表!$A:$C,3,FALSE))</f>
        <v/>
      </c>
      <c r="E659" s="263"/>
      <c r="F659" s="261" t="str">
        <f>IF($E659="","",VLOOKUP($E659,資料表!$G:$I,2,FALSE))</f>
        <v/>
      </c>
      <c r="G659" s="262" t="str">
        <f>IF($E659="","",VLOOKUP($E659,資料表!$G:$I,3,FALSE))</f>
        <v/>
      </c>
      <c r="H659" s="71"/>
      <c r="I659" s="72"/>
      <c r="J659" s="70"/>
      <c r="K659" s="278">
        <f t="shared" si="20"/>
        <v>0</v>
      </c>
      <c r="L659" s="278">
        <f t="shared" si="21"/>
        <v>0</v>
      </c>
      <c r="M659" s="75"/>
      <c r="N659" s="76"/>
      <c r="O659" s="76"/>
      <c r="P659" s="77"/>
      <c r="Q659" s="18" t="str">
        <f>IF(B659="","",VLOOKUP(B659,資料表!$A$3:$D$198,4,0))</f>
        <v/>
      </c>
    </row>
    <row r="660" spans="1:17" ht="20.100000000000001" customHeight="1">
      <c r="A660" s="290" t="str">
        <f>IF(B660="","",VLOOKUP(B660,資料表!$A$3:$E$298,5,0))</f>
        <v/>
      </c>
      <c r="B660" s="67"/>
      <c r="C660" s="259" t="str">
        <f>IF($B660="","",VLOOKUP($B660,資料表!$A:$C,2,FALSE))</f>
        <v/>
      </c>
      <c r="D660" s="259" t="str">
        <f>IF($B660="","",VLOOKUP($B660,資料表!$A:$C,3,FALSE))</f>
        <v/>
      </c>
      <c r="E660" s="263"/>
      <c r="F660" s="261" t="str">
        <f>IF($E660="","",VLOOKUP($E660,資料表!$G:$I,2,FALSE))</f>
        <v/>
      </c>
      <c r="G660" s="262" t="str">
        <f>IF($E660="","",VLOOKUP($E660,資料表!$G:$I,3,FALSE))</f>
        <v/>
      </c>
      <c r="H660" s="71"/>
      <c r="I660" s="72"/>
      <c r="J660" s="70"/>
      <c r="K660" s="278">
        <f t="shared" si="20"/>
        <v>0</v>
      </c>
      <c r="L660" s="278">
        <f t="shared" si="21"/>
        <v>0</v>
      </c>
      <c r="M660" s="75"/>
      <c r="N660" s="76"/>
      <c r="O660" s="76"/>
      <c r="P660" s="77"/>
      <c r="Q660" s="18" t="str">
        <f>IF(B660="","",VLOOKUP(B660,資料表!$A$3:$D$198,4,0))</f>
        <v/>
      </c>
    </row>
    <row r="661" spans="1:17" ht="20.100000000000001" customHeight="1">
      <c r="A661" s="290" t="str">
        <f>IF(B661="","",VLOOKUP(B661,資料表!$A$3:$E$298,5,0))</f>
        <v/>
      </c>
      <c r="B661" s="67"/>
      <c r="C661" s="259" t="str">
        <f>IF($B661="","",VLOOKUP($B661,資料表!$A:$C,2,FALSE))</f>
        <v/>
      </c>
      <c r="D661" s="259" t="str">
        <f>IF($B661="","",VLOOKUP($B661,資料表!$A:$C,3,FALSE))</f>
        <v/>
      </c>
      <c r="E661" s="263"/>
      <c r="F661" s="261" t="str">
        <f>IF($E661="","",VLOOKUP($E661,資料表!$G:$I,2,FALSE))</f>
        <v/>
      </c>
      <c r="G661" s="262" t="str">
        <f>IF($E661="","",VLOOKUP($E661,資料表!$G:$I,3,FALSE))</f>
        <v/>
      </c>
      <c r="H661" s="71"/>
      <c r="I661" s="72"/>
      <c r="J661" s="70"/>
      <c r="K661" s="278">
        <f t="shared" si="20"/>
        <v>0</v>
      </c>
      <c r="L661" s="278">
        <f t="shared" si="21"/>
        <v>0</v>
      </c>
      <c r="M661" s="75"/>
      <c r="N661" s="76"/>
      <c r="O661" s="76"/>
      <c r="P661" s="77"/>
      <c r="Q661" s="18" t="str">
        <f>IF(B661="","",VLOOKUP(B661,資料表!$A$3:$D$198,4,0))</f>
        <v/>
      </c>
    </row>
    <row r="662" spans="1:17" ht="20.100000000000001" customHeight="1">
      <c r="A662" s="290" t="str">
        <f>IF(B662="","",VLOOKUP(B662,資料表!$A$3:$E$298,5,0))</f>
        <v/>
      </c>
      <c r="B662" s="67"/>
      <c r="C662" s="259" t="str">
        <f>IF($B662="","",VLOOKUP($B662,資料表!$A:$C,2,FALSE))</f>
        <v/>
      </c>
      <c r="D662" s="259" t="str">
        <f>IF($B662="","",VLOOKUP($B662,資料表!$A:$C,3,FALSE))</f>
        <v/>
      </c>
      <c r="E662" s="263"/>
      <c r="F662" s="261" t="str">
        <f>IF($E662="","",VLOOKUP($E662,資料表!$G:$I,2,FALSE))</f>
        <v/>
      </c>
      <c r="G662" s="262" t="str">
        <f>IF($E662="","",VLOOKUP($E662,資料表!$G:$I,3,FALSE))</f>
        <v/>
      </c>
      <c r="H662" s="71"/>
      <c r="I662" s="72"/>
      <c r="J662" s="70"/>
      <c r="K662" s="278">
        <f t="shared" si="20"/>
        <v>0</v>
      </c>
      <c r="L662" s="278">
        <f t="shared" si="21"/>
        <v>0</v>
      </c>
      <c r="M662" s="75"/>
      <c r="N662" s="76"/>
      <c r="O662" s="76"/>
      <c r="P662" s="77"/>
      <c r="Q662" s="18" t="str">
        <f>IF(B662="","",VLOOKUP(B662,資料表!$A$3:$D$198,4,0))</f>
        <v/>
      </c>
    </row>
    <row r="663" spans="1:17" ht="20.100000000000001" customHeight="1">
      <c r="A663" s="290" t="str">
        <f>IF(B663="","",VLOOKUP(B663,資料表!$A$3:$E$298,5,0))</f>
        <v/>
      </c>
      <c r="B663" s="67"/>
      <c r="C663" s="259" t="str">
        <f>IF($B663="","",VLOOKUP($B663,資料表!$A:$C,2,FALSE))</f>
        <v/>
      </c>
      <c r="D663" s="259" t="str">
        <f>IF($B663="","",VLOOKUP($B663,資料表!$A:$C,3,FALSE))</f>
        <v/>
      </c>
      <c r="E663" s="263"/>
      <c r="F663" s="261" t="str">
        <f>IF($E663="","",VLOOKUP($E663,資料表!$G:$I,2,FALSE))</f>
        <v/>
      </c>
      <c r="G663" s="262" t="str">
        <f>IF($E663="","",VLOOKUP($E663,資料表!$G:$I,3,FALSE))</f>
        <v/>
      </c>
      <c r="H663" s="71"/>
      <c r="I663" s="72"/>
      <c r="J663" s="70"/>
      <c r="K663" s="278">
        <f t="shared" si="20"/>
        <v>0</v>
      </c>
      <c r="L663" s="278">
        <f t="shared" si="21"/>
        <v>0</v>
      </c>
      <c r="M663" s="75"/>
      <c r="N663" s="76"/>
      <c r="O663" s="76"/>
      <c r="P663" s="77"/>
      <c r="Q663" s="18" t="str">
        <f>IF(B663="","",VLOOKUP(B663,資料表!$A$3:$D$198,4,0))</f>
        <v/>
      </c>
    </row>
    <row r="664" spans="1:17" ht="20.100000000000001" customHeight="1">
      <c r="A664" s="290" t="str">
        <f>IF(B664="","",VLOOKUP(B664,資料表!$A$3:$E$298,5,0))</f>
        <v/>
      </c>
      <c r="B664" s="67"/>
      <c r="C664" s="259" t="str">
        <f>IF($B664="","",VLOOKUP($B664,資料表!$A:$C,2,FALSE))</f>
        <v/>
      </c>
      <c r="D664" s="259" t="str">
        <f>IF($B664="","",VLOOKUP($B664,資料表!$A:$C,3,FALSE))</f>
        <v/>
      </c>
      <c r="E664" s="263"/>
      <c r="F664" s="261" t="str">
        <f>IF($E664="","",VLOOKUP($E664,資料表!$G:$I,2,FALSE))</f>
        <v/>
      </c>
      <c r="G664" s="262" t="str">
        <f>IF($E664="","",VLOOKUP($E664,資料表!$G:$I,3,FALSE))</f>
        <v/>
      </c>
      <c r="H664" s="71"/>
      <c r="I664" s="72"/>
      <c r="J664" s="70"/>
      <c r="K664" s="278">
        <f t="shared" si="20"/>
        <v>0</v>
      </c>
      <c r="L664" s="278">
        <f t="shared" si="21"/>
        <v>0</v>
      </c>
      <c r="M664" s="75"/>
      <c r="N664" s="76"/>
      <c r="O664" s="76"/>
      <c r="P664" s="77"/>
      <c r="Q664" s="18" t="str">
        <f>IF(B664="","",VLOOKUP(B664,資料表!$A$3:$D$198,4,0))</f>
        <v/>
      </c>
    </row>
    <row r="665" spans="1:17" ht="20.100000000000001" customHeight="1">
      <c r="A665" s="290" t="str">
        <f>IF(B665="","",VLOOKUP(B665,資料表!$A$3:$E$298,5,0))</f>
        <v/>
      </c>
      <c r="B665" s="67"/>
      <c r="C665" s="259" t="str">
        <f>IF($B665="","",VLOOKUP($B665,資料表!$A:$C,2,FALSE))</f>
        <v/>
      </c>
      <c r="D665" s="259" t="str">
        <f>IF($B665="","",VLOOKUP($B665,資料表!$A:$C,3,FALSE))</f>
        <v/>
      </c>
      <c r="E665" s="263"/>
      <c r="F665" s="261" t="str">
        <f>IF($E665="","",VLOOKUP($E665,資料表!$G:$I,2,FALSE))</f>
        <v/>
      </c>
      <c r="G665" s="262" t="str">
        <f>IF($E665="","",VLOOKUP($E665,資料表!$G:$I,3,FALSE))</f>
        <v/>
      </c>
      <c r="H665" s="71"/>
      <c r="I665" s="72"/>
      <c r="J665" s="70"/>
      <c r="K665" s="278">
        <f t="shared" si="20"/>
        <v>0</v>
      </c>
      <c r="L665" s="278">
        <f t="shared" si="21"/>
        <v>0</v>
      </c>
      <c r="M665" s="75"/>
      <c r="N665" s="76"/>
      <c r="O665" s="76"/>
      <c r="P665" s="77"/>
      <c r="Q665" s="18" t="str">
        <f>IF(B665="","",VLOOKUP(B665,資料表!$A$3:$D$198,4,0))</f>
        <v/>
      </c>
    </row>
    <row r="666" spans="1:17" ht="20.100000000000001" customHeight="1">
      <c r="A666" s="290" t="str">
        <f>IF(B666="","",VLOOKUP(B666,資料表!$A$3:$E$298,5,0))</f>
        <v/>
      </c>
      <c r="B666" s="67"/>
      <c r="C666" s="259" t="str">
        <f>IF($B666="","",VLOOKUP($B666,資料表!$A:$C,2,FALSE))</f>
        <v/>
      </c>
      <c r="D666" s="259" t="str">
        <f>IF($B666="","",VLOOKUP($B666,資料表!$A:$C,3,FALSE))</f>
        <v/>
      </c>
      <c r="E666" s="263"/>
      <c r="F666" s="261" t="str">
        <f>IF($E666="","",VLOOKUP($E666,資料表!$G:$I,2,FALSE))</f>
        <v/>
      </c>
      <c r="G666" s="262" t="str">
        <f>IF($E666="","",VLOOKUP($E666,資料表!$G:$I,3,FALSE))</f>
        <v/>
      </c>
      <c r="H666" s="71"/>
      <c r="I666" s="72"/>
      <c r="J666" s="70"/>
      <c r="K666" s="278">
        <f t="shared" si="20"/>
        <v>0</v>
      </c>
      <c r="L666" s="278">
        <f t="shared" si="21"/>
        <v>0</v>
      </c>
      <c r="M666" s="75"/>
      <c r="N666" s="76"/>
      <c r="O666" s="76"/>
      <c r="P666" s="77"/>
      <c r="Q666" s="18" t="str">
        <f>IF(B666="","",VLOOKUP(B666,資料表!$A$3:$D$198,4,0))</f>
        <v/>
      </c>
    </row>
    <row r="667" spans="1:17" ht="20.100000000000001" customHeight="1">
      <c r="A667" s="290" t="str">
        <f>IF(B667="","",VLOOKUP(B667,資料表!$A$3:$E$298,5,0))</f>
        <v/>
      </c>
      <c r="B667" s="67"/>
      <c r="C667" s="259" t="str">
        <f>IF($B667="","",VLOOKUP($B667,資料表!$A:$C,2,FALSE))</f>
        <v/>
      </c>
      <c r="D667" s="259" t="str">
        <f>IF($B667="","",VLOOKUP($B667,資料表!$A:$C,3,FALSE))</f>
        <v/>
      </c>
      <c r="E667" s="263"/>
      <c r="F667" s="261" t="str">
        <f>IF($E667="","",VLOOKUP($E667,資料表!$G:$I,2,FALSE))</f>
        <v/>
      </c>
      <c r="G667" s="262" t="str">
        <f>IF($E667="","",VLOOKUP($E667,資料表!$G:$I,3,FALSE))</f>
        <v/>
      </c>
      <c r="H667" s="71"/>
      <c r="I667" s="72"/>
      <c r="J667" s="70"/>
      <c r="K667" s="278">
        <f t="shared" si="20"/>
        <v>0</v>
      </c>
      <c r="L667" s="278">
        <f t="shared" si="21"/>
        <v>0</v>
      </c>
      <c r="M667" s="75"/>
      <c r="N667" s="76"/>
      <c r="O667" s="76"/>
      <c r="P667" s="77"/>
      <c r="Q667" s="18" t="str">
        <f>IF(B667="","",VLOOKUP(B667,資料表!$A$3:$D$198,4,0))</f>
        <v/>
      </c>
    </row>
    <row r="668" spans="1:17" ht="20.100000000000001" customHeight="1">
      <c r="A668" s="290" t="str">
        <f>IF(B668="","",VLOOKUP(B668,資料表!$A$3:$E$298,5,0))</f>
        <v/>
      </c>
      <c r="B668" s="67"/>
      <c r="C668" s="259" t="str">
        <f>IF($B668="","",VLOOKUP($B668,資料表!$A:$C,2,FALSE))</f>
        <v/>
      </c>
      <c r="D668" s="259" t="str">
        <f>IF($B668="","",VLOOKUP($B668,資料表!$A:$C,3,FALSE))</f>
        <v/>
      </c>
      <c r="E668" s="263"/>
      <c r="F668" s="261" t="str">
        <f>IF($E668="","",VLOOKUP($E668,資料表!$G:$I,2,FALSE))</f>
        <v/>
      </c>
      <c r="G668" s="262" t="str">
        <f>IF($E668="","",VLOOKUP($E668,資料表!$G:$I,3,FALSE))</f>
        <v/>
      </c>
      <c r="H668" s="71"/>
      <c r="I668" s="72"/>
      <c r="J668" s="70"/>
      <c r="K668" s="278">
        <f t="shared" si="20"/>
        <v>0</v>
      </c>
      <c r="L668" s="278">
        <f t="shared" si="21"/>
        <v>0</v>
      </c>
      <c r="M668" s="75"/>
      <c r="N668" s="76"/>
      <c r="O668" s="76"/>
      <c r="P668" s="77"/>
      <c r="Q668" s="18" t="str">
        <f>IF(B668="","",VLOOKUP(B668,資料表!$A$3:$D$198,4,0))</f>
        <v/>
      </c>
    </row>
    <row r="669" spans="1:17" ht="20.100000000000001" customHeight="1">
      <c r="A669" s="290" t="str">
        <f>IF(B669="","",VLOOKUP(B669,資料表!$A$3:$E$298,5,0))</f>
        <v/>
      </c>
      <c r="B669" s="67"/>
      <c r="C669" s="259" t="str">
        <f>IF($B669="","",VLOOKUP($B669,資料表!$A:$C,2,FALSE))</f>
        <v/>
      </c>
      <c r="D669" s="259" t="str">
        <f>IF($B669="","",VLOOKUP($B669,資料表!$A:$C,3,FALSE))</f>
        <v/>
      </c>
      <c r="E669" s="263"/>
      <c r="F669" s="261" t="str">
        <f>IF($E669="","",VLOOKUP($E669,資料表!$G:$I,2,FALSE))</f>
        <v/>
      </c>
      <c r="G669" s="262" t="str">
        <f>IF($E669="","",VLOOKUP($E669,資料表!$G:$I,3,FALSE))</f>
        <v/>
      </c>
      <c r="H669" s="71"/>
      <c r="I669" s="72"/>
      <c r="J669" s="70"/>
      <c r="K669" s="278">
        <f t="shared" si="20"/>
        <v>0</v>
      </c>
      <c r="L669" s="278">
        <f t="shared" si="21"/>
        <v>0</v>
      </c>
      <c r="M669" s="75"/>
      <c r="N669" s="76"/>
      <c r="O669" s="76"/>
      <c r="P669" s="77"/>
      <c r="Q669" s="18" t="str">
        <f>IF(B669="","",VLOOKUP(B669,資料表!$A$3:$D$198,4,0))</f>
        <v/>
      </c>
    </row>
    <row r="670" spans="1:17" ht="20.100000000000001" customHeight="1">
      <c r="A670" s="290" t="str">
        <f>IF(B670="","",VLOOKUP(B670,資料表!$A$3:$E$298,5,0))</f>
        <v/>
      </c>
      <c r="B670" s="67"/>
      <c r="C670" s="259" t="str">
        <f>IF($B670="","",VLOOKUP($B670,資料表!$A:$C,2,FALSE))</f>
        <v/>
      </c>
      <c r="D670" s="259" t="str">
        <f>IF($B670="","",VLOOKUP($B670,資料表!$A:$C,3,FALSE))</f>
        <v/>
      </c>
      <c r="E670" s="263"/>
      <c r="F670" s="261" t="str">
        <f>IF($E670="","",VLOOKUP($E670,資料表!$G:$I,2,FALSE))</f>
        <v/>
      </c>
      <c r="G670" s="262" t="str">
        <f>IF($E670="","",VLOOKUP($E670,資料表!$G:$I,3,FALSE))</f>
        <v/>
      </c>
      <c r="H670" s="71"/>
      <c r="I670" s="72"/>
      <c r="J670" s="70"/>
      <c r="K670" s="278">
        <f t="shared" si="20"/>
        <v>0</v>
      </c>
      <c r="L670" s="278">
        <f t="shared" si="21"/>
        <v>0</v>
      </c>
      <c r="M670" s="75"/>
      <c r="N670" s="76"/>
      <c r="O670" s="76"/>
      <c r="P670" s="77"/>
      <c r="Q670" s="18" t="str">
        <f>IF(B670="","",VLOOKUP(B670,資料表!$A$3:$D$198,4,0))</f>
        <v/>
      </c>
    </row>
    <row r="671" spans="1:17" ht="20.100000000000001" customHeight="1">
      <c r="A671" s="290" t="str">
        <f>IF(B671="","",VLOOKUP(B671,資料表!$A$3:$E$298,5,0))</f>
        <v/>
      </c>
      <c r="B671" s="67"/>
      <c r="C671" s="259" t="str">
        <f>IF($B671="","",VLOOKUP($B671,資料表!$A:$C,2,FALSE))</f>
        <v/>
      </c>
      <c r="D671" s="259" t="str">
        <f>IF($B671="","",VLOOKUP($B671,資料表!$A:$C,3,FALSE))</f>
        <v/>
      </c>
      <c r="E671" s="263"/>
      <c r="F671" s="261" t="str">
        <f>IF($E671="","",VLOOKUP($E671,資料表!$G:$I,2,FALSE))</f>
        <v/>
      </c>
      <c r="G671" s="262" t="str">
        <f>IF($E671="","",VLOOKUP($E671,資料表!$G:$I,3,FALSE))</f>
        <v/>
      </c>
      <c r="H671" s="71"/>
      <c r="I671" s="72"/>
      <c r="J671" s="70"/>
      <c r="K671" s="278">
        <f t="shared" si="20"/>
        <v>0</v>
      </c>
      <c r="L671" s="278">
        <f t="shared" si="21"/>
        <v>0</v>
      </c>
      <c r="M671" s="75"/>
      <c r="N671" s="76"/>
      <c r="O671" s="76"/>
      <c r="P671" s="77"/>
      <c r="Q671" s="18" t="str">
        <f>IF(B671="","",VLOOKUP(B671,資料表!$A$3:$D$198,4,0))</f>
        <v/>
      </c>
    </row>
    <row r="672" spans="1:17" ht="20.100000000000001" customHeight="1">
      <c r="A672" s="290" t="str">
        <f>IF(B672="","",VLOOKUP(B672,資料表!$A$3:$E$298,5,0))</f>
        <v/>
      </c>
      <c r="B672" s="67"/>
      <c r="C672" s="259" t="str">
        <f>IF($B672="","",VLOOKUP($B672,資料表!$A:$C,2,FALSE))</f>
        <v/>
      </c>
      <c r="D672" s="259" t="str">
        <f>IF($B672="","",VLOOKUP($B672,資料表!$A:$C,3,FALSE))</f>
        <v/>
      </c>
      <c r="E672" s="263"/>
      <c r="F672" s="261" t="str">
        <f>IF($E672="","",VLOOKUP($E672,資料表!$G:$I,2,FALSE))</f>
        <v/>
      </c>
      <c r="G672" s="262" t="str">
        <f>IF($E672="","",VLOOKUP($E672,資料表!$G:$I,3,FALSE))</f>
        <v/>
      </c>
      <c r="H672" s="71"/>
      <c r="I672" s="72"/>
      <c r="J672" s="70"/>
      <c r="K672" s="278">
        <f t="shared" si="20"/>
        <v>0</v>
      </c>
      <c r="L672" s="278">
        <f t="shared" si="21"/>
        <v>0</v>
      </c>
      <c r="M672" s="75"/>
      <c r="N672" s="76"/>
      <c r="O672" s="76"/>
      <c r="P672" s="77"/>
      <c r="Q672" s="18" t="str">
        <f>IF(B672="","",VLOOKUP(B672,資料表!$A$3:$D$198,4,0))</f>
        <v/>
      </c>
    </row>
    <row r="673" spans="1:17" ht="20.100000000000001" customHeight="1">
      <c r="A673" s="290" t="str">
        <f>IF(B673="","",VLOOKUP(B673,資料表!$A$3:$E$298,5,0))</f>
        <v/>
      </c>
      <c r="B673" s="67"/>
      <c r="C673" s="259" t="str">
        <f>IF($B673="","",VLOOKUP($B673,資料表!$A:$C,2,FALSE))</f>
        <v/>
      </c>
      <c r="D673" s="259" t="str">
        <f>IF($B673="","",VLOOKUP($B673,資料表!$A:$C,3,FALSE))</f>
        <v/>
      </c>
      <c r="E673" s="263"/>
      <c r="F673" s="261" t="str">
        <f>IF($E673="","",VLOOKUP($E673,資料表!$G:$I,2,FALSE))</f>
        <v/>
      </c>
      <c r="G673" s="262" t="str">
        <f>IF($E673="","",VLOOKUP($E673,資料表!$G:$I,3,FALSE))</f>
        <v/>
      </c>
      <c r="H673" s="71"/>
      <c r="I673" s="72"/>
      <c r="J673" s="70"/>
      <c r="K673" s="278">
        <f t="shared" si="20"/>
        <v>0</v>
      </c>
      <c r="L673" s="278">
        <f t="shared" si="21"/>
        <v>0</v>
      </c>
      <c r="M673" s="75"/>
      <c r="N673" s="76"/>
      <c r="O673" s="76"/>
      <c r="P673" s="77"/>
      <c r="Q673" s="18" t="str">
        <f>IF(B673="","",VLOOKUP(B673,資料表!$A$3:$D$198,4,0))</f>
        <v/>
      </c>
    </row>
    <row r="674" spans="1:17" ht="20.100000000000001" customHeight="1">
      <c r="A674" s="290" t="str">
        <f>IF(B674="","",VLOOKUP(B674,資料表!$A$3:$E$298,5,0))</f>
        <v/>
      </c>
      <c r="B674" s="67"/>
      <c r="C674" s="259" t="str">
        <f>IF($B674="","",VLOOKUP($B674,資料表!$A:$C,2,FALSE))</f>
        <v/>
      </c>
      <c r="D674" s="259" t="str">
        <f>IF($B674="","",VLOOKUP($B674,資料表!$A:$C,3,FALSE))</f>
        <v/>
      </c>
      <c r="E674" s="263"/>
      <c r="F674" s="261" t="str">
        <f>IF($E674="","",VLOOKUP($E674,資料表!$G:$I,2,FALSE))</f>
        <v/>
      </c>
      <c r="G674" s="262" t="str">
        <f>IF($E674="","",VLOOKUP($E674,資料表!$G:$I,3,FALSE))</f>
        <v/>
      </c>
      <c r="H674" s="71"/>
      <c r="I674" s="72"/>
      <c r="J674" s="70"/>
      <c r="K674" s="278">
        <f t="shared" si="20"/>
        <v>0</v>
      </c>
      <c r="L674" s="278">
        <f t="shared" si="21"/>
        <v>0</v>
      </c>
      <c r="M674" s="75"/>
      <c r="N674" s="76"/>
      <c r="O674" s="76"/>
      <c r="P674" s="77"/>
      <c r="Q674" s="18" t="str">
        <f>IF(B674="","",VLOOKUP(B674,資料表!$A$3:$D$198,4,0))</f>
        <v/>
      </c>
    </row>
    <row r="675" spans="1:17" ht="20.100000000000001" customHeight="1">
      <c r="A675" s="290" t="str">
        <f>IF(B675="","",VLOOKUP(B675,資料表!$A$3:$E$298,5,0))</f>
        <v/>
      </c>
      <c r="B675" s="67"/>
      <c r="C675" s="259" t="str">
        <f>IF($B675="","",VLOOKUP($B675,資料表!$A:$C,2,FALSE))</f>
        <v/>
      </c>
      <c r="D675" s="259" t="str">
        <f>IF($B675="","",VLOOKUP($B675,資料表!$A:$C,3,FALSE))</f>
        <v/>
      </c>
      <c r="E675" s="263"/>
      <c r="F675" s="261" t="str">
        <f>IF($E675="","",VLOOKUP($E675,資料表!$G:$I,2,FALSE))</f>
        <v/>
      </c>
      <c r="G675" s="262" t="str">
        <f>IF($E675="","",VLOOKUP($E675,資料表!$G:$I,3,FALSE))</f>
        <v/>
      </c>
      <c r="H675" s="71"/>
      <c r="I675" s="72"/>
      <c r="J675" s="70"/>
      <c r="K675" s="278">
        <f t="shared" si="20"/>
        <v>0</v>
      </c>
      <c r="L675" s="278">
        <f t="shared" si="21"/>
        <v>0</v>
      </c>
      <c r="M675" s="75"/>
      <c r="N675" s="76"/>
      <c r="O675" s="76"/>
      <c r="P675" s="77"/>
      <c r="Q675" s="18" t="str">
        <f>IF(B675="","",VLOOKUP(B675,資料表!$A$3:$D$198,4,0))</f>
        <v/>
      </c>
    </row>
    <row r="676" spans="1:17" ht="20.100000000000001" customHeight="1">
      <c r="A676" s="290" t="str">
        <f>IF(B676="","",VLOOKUP(B676,資料表!$A$3:$E$298,5,0))</f>
        <v/>
      </c>
      <c r="B676" s="67"/>
      <c r="C676" s="259" t="str">
        <f>IF($B676="","",VLOOKUP($B676,資料表!$A:$C,2,FALSE))</f>
        <v/>
      </c>
      <c r="D676" s="259" t="str">
        <f>IF($B676="","",VLOOKUP($B676,資料表!$A:$C,3,FALSE))</f>
        <v/>
      </c>
      <c r="E676" s="263"/>
      <c r="F676" s="261" t="str">
        <f>IF($E676="","",VLOOKUP($E676,資料表!$G:$I,2,FALSE))</f>
        <v/>
      </c>
      <c r="G676" s="262" t="str">
        <f>IF($E676="","",VLOOKUP($E676,資料表!$G:$I,3,FALSE))</f>
        <v/>
      </c>
      <c r="H676" s="71"/>
      <c r="I676" s="72"/>
      <c r="J676" s="70"/>
      <c r="K676" s="278">
        <f t="shared" si="20"/>
        <v>0</v>
      </c>
      <c r="L676" s="278">
        <f t="shared" si="21"/>
        <v>0</v>
      </c>
      <c r="M676" s="75"/>
      <c r="N676" s="76"/>
      <c r="O676" s="76"/>
      <c r="P676" s="77"/>
      <c r="Q676" s="18" t="str">
        <f>IF(B676="","",VLOOKUP(B676,資料表!$A$3:$D$198,4,0))</f>
        <v/>
      </c>
    </row>
    <row r="677" spans="1:17" ht="20.100000000000001" customHeight="1">
      <c r="A677" s="290" t="str">
        <f>IF(B677="","",VLOOKUP(B677,資料表!$A$3:$E$298,5,0))</f>
        <v/>
      </c>
      <c r="B677" s="67"/>
      <c r="C677" s="259" t="str">
        <f>IF($B677="","",VLOOKUP($B677,資料表!$A:$C,2,FALSE))</f>
        <v/>
      </c>
      <c r="D677" s="259" t="str">
        <f>IF($B677="","",VLOOKUP($B677,資料表!$A:$C,3,FALSE))</f>
        <v/>
      </c>
      <c r="E677" s="263"/>
      <c r="F677" s="261" t="str">
        <f>IF($E677="","",VLOOKUP($E677,資料表!$G:$I,2,FALSE))</f>
        <v/>
      </c>
      <c r="G677" s="262" t="str">
        <f>IF($E677="","",VLOOKUP($E677,資料表!$G:$I,3,FALSE))</f>
        <v/>
      </c>
      <c r="H677" s="71"/>
      <c r="I677" s="72"/>
      <c r="J677" s="70"/>
      <c r="K677" s="278">
        <f t="shared" si="20"/>
        <v>0</v>
      </c>
      <c r="L677" s="278">
        <f t="shared" si="21"/>
        <v>0</v>
      </c>
      <c r="M677" s="75"/>
      <c r="N677" s="76"/>
      <c r="O677" s="76"/>
      <c r="P677" s="77"/>
      <c r="Q677" s="18" t="str">
        <f>IF(B677="","",VLOOKUP(B677,資料表!$A$3:$D$198,4,0))</f>
        <v/>
      </c>
    </row>
    <row r="678" spans="1:17" ht="20.100000000000001" customHeight="1">
      <c r="A678" s="290" t="str">
        <f>IF(B678="","",VLOOKUP(B678,資料表!$A$3:$E$298,5,0))</f>
        <v/>
      </c>
      <c r="B678" s="67"/>
      <c r="C678" s="259" t="str">
        <f>IF($B678="","",VLOOKUP($B678,資料表!$A:$C,2,FALSE))</f>
        <v/>
      </c>
      <c r="D678" s="259" t="str">
        <f>IF($B678="","",VLOOKUP($B678,資料表!$A:$C,3,FALSE))</f>
        <v/>
      </c>
      <c r="E678" s="263"/>
      <c r="F678" s="261" t="str">
        <f>IF($E678="","",VLOOKUP($E678,資料表!$G:$I,2,FALSE))</f>
        <v/>
      </c>
      <c r="G678" s="262" t="str">
        <f>IF($E678="","",VLOOKUP($E678,資料表!$G:$I,3,FALSE))</f>
        <v/>
      </c>
      <c r="H678" s="71"/>
      <c r="I678" s="72"/>
      <c r="J678" s="70"/>
      <c r="K678" s="278">
        <f t="shared" si="20"/>
        <v>0</v>
      </c>
      <c r="L678" s="278">
        <f t="shared" si="21"/>
        <v>0</v>
      </c>
      <c r="M678" s="75"/>
      <c r="N678" s="76"/>
      <c r="O678" s="76"/>
      <c r="P678" s="77"/>
      <c r="Q678" s="18" t="str">
        <f>IF(B678="","",VLOOKUP(B678,資料表!$A$3:$D$198,4,0))</f>
        <v/>
      </c>
    </row>
    <row r="679" spans="1:17" ht="20.100000000000001" customHeight="1">
      <c r="A679" s="290" t="str">
        <f>IF(B679="","",VLOOKUP(B679,資料表!$A$3:$E$298,5,0))</f>
        <v/>
      </c>
      <c r="B679" s="67"/>
      <c r="C679" s="259" t="str">
        <f>IF($B679="","",VLOOKUP($B679,資料表!$A:$C,2,FALSE))</f>
        <v/>
      </c>
      <c r="D679" s="259" t="str">
        <f>IF($B679="","",VLOOKUP($B679,資料表!$A:$C,3,FALSE))</f>
        <v/>
      </c>
      <c r="E679" s="263"/>
      <c r="F679" s="261" t="str">
        <f>IF($E679="","",VLOOKUP($E679,資料表!$G:$I,2,FALSE))</f>
        <v/>
      </c>
      <c r="G679" s="262" t="str">
        <f>IF($E679="","",VLOOKUP($E679,資料表!$G:$I,3,FALSE))</f>
        <v/>
      </c>
      <c r="H679" s="71"/>
      <c r="I679" s="72"/>
      <c r="J679" s="70"/>
      <c r="K679" s="278">
        <f t="shared" si="20"/>
        <v>0</v>
      </c>
      <c r="L679" s="278">
        <f t="shared" si="21"/>
        <v>0</v>
      </c>
      <c r="M679" s="75"/>
      <c r="N679" s="76"/>
      <c r="O679" s="76"/>
      <c r="P679" s="77"/>
      <c r="Q679" s="18" t="str">
        <f>IF(B679="","",VLOOKUP(B679,資料表!$A$3:$D$198,4,0))</f>
        <v/>
      </c>
    </row>
    <row r="680" spans="1:17" ht="20.100000000000001" customHeight="1">
      <c r="A680" s="290" t="str">
        <f>IF(B680="","",VLOOKUP(B680,資料表!$A$3:$E$298,5,0))</f>
        <v/>
      </c>
      <c r="B680" s="67"/>
      <c r="C680" s="259" t="str">
        <f>IF($B680="","",VLOOKUP($B680,資料表!$A:$C,2,FALSE))</f>
        <v/>
      </c>
      <c r="D680" s="259" t="str">
        <f>IF($B680="","",VLOOKUP($B680,資料表!$A:$C,3,FALSE))</f>
        <v/>
      </c>
      <c r="E680" s="263"/>
      <c r="F680" s="261" t="str">
        <f>IF($E680="","",VLOOKUP($E680,資料表!$G:$I,2,FALSE))</f>
        <v/>
      </c>
      <c r="G680" s="262" t="str">
        <f>IF($E680="","",VLOOKUP($E680,資料表!$G:$I,3,FALSE))</f>
        <v/>
      </c>
      <c r="H680" s="71"/>
      <c r="I680" s="72"/>
      <c r="J680" s="70"/>
      <c r="K680" s="278">
        <f t="shared" si="20"/>
        <v>0</v>
      </c>
      <c r="L680" s="278">
        <f t="shared" si="21"/>
        <v>0</v>
      </c>
      <c r="M680" s="75"/>
      <c r="N680" s="76"/>
      <c r="O680" s="76"/>
      <c r="P680" s="77"/>
      <c r="Q680" s="18" t="str">
        <f>IF(B680="","",VLOOKUP(B680,資料表!$A$3:$D$198,4,0))</f>
        <v/>
      </c>
    </row>
    <row r="681" spans="1:17" ht="20.100000000000001" customHeight="1">
      <c r="A681" s="290" t="str">
        <f>IF(B681="","",VLOOKUP(B681,資料表!$A$3:$E$298,5,0))</f>
        <v/>
      </c>
      <c r="B681" s="67"/>
      <c r="C681" s="259" t="str">
        <f>IF($B681="","",VLOOKUP($B681,資料表!$A:$C,2,FALSE))</f>
        <v/>
      </c>
      <c r="D681" s="259" t="str">
        <f>IF($B681="","",VLOOKUP($B681,資料表!$A:$C,3,FALSE))</f>
        <v/>
      </c>
      <c r="E681" s="263"/>
      <c r="F681" s="261" t="str">
        <f>IF($E681="","",VLOOKUP($E681,資料表!$G:$I,2,FALSE))</f>
        <v/>
      </c>
      <c r="G681" s="262" t="str">
        <f>IF($E681="","",VLOOKUP($E681,資料表!$G:$I,3,FALSE))</f>
        <v/>
      </c>
      <c r="H681" s="71"/>
      <c r="I681" s="72"/>
      <c r="J681" s="70"/>
      <c r="K681" s="278">
        <f t="shared" si="20"/>
        <v>0</v>
      </c>
      <c r="L681" s="278">
        <f t="shared" si="21"/>
        <v>0</v>
      </c>
      <c r="M681" s="75"/>
      <c r="N681" s="76"/>
      <c r="O681" s="76"/>
      <c r="P681" s="77"/>
      <c r="Q681" s="18" t="str">
        <f>IF(B681="","",VLOOKUP(B681,資料表!$A$3:$D$198,4,0))</f>
        <v/>
      </c>
    </row>
    <row r="682" spans="1:17" ht="20.100000000000001" customHeight="1">
      <c r="A682" s="290" t="str">
        <f>IF(B682="","",VLOOKUP(B682,資料表!$A$3:$E$298,5,0))</f>
        <v/>
      </c>
      <c r="B682" s="67"/>
      <c r="C682" s="259" t="str">
        <f>IF($B682="","",VLOOKUP($B682,資料表!$A:$C,2,FALSE))</f>
        <v/>
      </c>
      <c r="D682" s="259" t="str">
        <f>IF($B682="","",VLOOKUP($B682,資料表!$A:$C,3,FALSE))</f>
        <v/>
      </c>
      <c r="E682" s="263"/>
      <c r="F682" s="261" t="str">
        <f>IF($E682="","",VLOOKUP($E682,資料表!$G:$I,2,FALSE))</f>
        <v/>
      </c>
      <c r="G682" s="262" t="str">
        <f>IF($E682="","",VLOOKUP($E682,資料表!$G:$I,3,FALSE))</f>
        <v/>
      </c>
      <c r="H682" s="71"/>
      <c r="I682" s="72"/>
      <c r="J682" s="70"/>
      <c r="K682" s="278">
        <f t="shared" si="20"/>
        <v>0</v>
      </c>
      <c r="L682" s="278">
        <f t="shared" si="21"/>
        <v>0</v>
      </c>
      <c r="M682" s="75"/>
      <c r="N682" s="76"/>
      <c r="O682" s="76"/>
      <c r="P682" s="77"/>
      <c r="Q682" s="18" t="str">
        <f>IF(B682="","",VLOOKUP(B682,資料表!$A$3:$D$198,4,0))</f>
        <v/>
      </c>
    </row>
    <row r="683" spans="1:17" ht="20.100000000000001" customHeight="1">
      <c r="A683" s="290" t="str">
        <f>IF(B683="","",VLOOKUP(B683,資料表!$A$3:$E$298,5,0))</f>
        <v/>
      </c>
      <c r="B683" s="67"/>
      <c r="C683" s="259" t="str">
        <f>IF($B683="","",VLOOKUP($B683,資料表!$A:$C,2,FALSE))</f>
        <v/>
      </c>
      <c r="D683" s="259" t="str">
        <f>IF($B683="","",VLOOKUP($B683,資料表!$A:$C,3,FALSE))</f>
        <v/>
      </c>
      <c r="E683" s="263"/>
      <c r="F683" s="261" t="str">
        <f>IF($E683="","",VLOOKUP($E683,資料表!$G:$I,2,FALSE))</f>
        <v/>
      </c>
      <c r="G683" s="262" t="str">
        <f>IF($E683="","",VLOOKUP($E683,資料表!$G:$I,3,FALSE))</f>
        <v/>
      </c>
      <c r="H683" s="71"/>
      <c r="I683" s="72"/>
      <c r="J683" s="70"/>
      <c r="K683" s="278">
        <f t="shared" si="20"/>
        <v>0</v>
      </c>
      <c r="L683" s="278">
        <f t="shared" si="21"/>
        <v>0</v>
      </c>
      <c r="M683" s="75"/>
      <c r="N683" s="76"/>
      <c r="O683" s="76"/>
      <c r="P683" s="77"/>
      <c r="Q683" s="18" t="str">
        <f>IF(B683="","",VLOOKUP(B683,資料表!$A$3:$D$198,4,0))</f>
        <v/>
      </c>
    </row>
    <row r="684" spans="1:17" ht="20.100000000000001" customHeight="1">
      <c r="A684" s="290" t="str">
        <f>IF(B684="","",VLOOKUP(B684,資料表!$A$3:$E$298,5,0))</f>
        <v/>
      </c>
      <c r="B684" s="67"/>
      <c r="C684" s="259" t="str">
        <f>IF($B684="","",VLOOKUP($B684,資料表!$A:$C,2,FALSE))</f>
        <v/>
      </c>
      <c r="D684" s="259" t="str">
        <f>IF($B684="","",VLOOKUP($B684,資料表!$A:$C,3,FALSE))</f>
        <v/>
      </c>
      <c r="E684" s="263"/>
      <c r="F684" s="261" t="str">
        <f>IF($E684="","",VLOOKUP($E684,資料表!$G:$I,2,FALSE))</f>
        <v/>
      </c>
      <c r="G684" s="262" t="str">
        <f>IF($E684="","",VLOOKUP($E684,資料表!$G:$I,3,FALSE))</f>
        <v/>
      </c>
      <c r="H684" s="71"/>
      <c r="I684" s="72"/>
      <c r="J684" s="70"/>
      <c r="K684" s="278">
        <f t="shared" si="20"/>
        <v>0</v>
      </c>
      <c r="L684" s="278">
        <f t="shared" si="21"/>
        <v>0</v>
      </c>
      <c r="M684" s="75"/>
      <c r="N684" s="76"/>
      <c r="O684" s="76"/>
      <c r="P684" s="77"/>
      <c r="Q684" s="18" t="str">
        <f>IF(B684="","",VLOOKUP(B684,資料表!$A$3:$D$198,4,0))</f>
        <v/>
      </c>
    </row>
    <row r="685" spans="1:17" ht="20.100000000000001" customHeight="1">
      <c r="A685" s="290" t="str">
        <f>IF(B685="","",VLOOKUP(B685,資料表!$A$3:$E$298,5,0))</f>
        <v/>
      </c>
      <c r="B685" s="67"/>
      <c r="C685" s="259" t="str">
        <f>IF($B685="","",VLOOKUP($B685,資料表!$A:$C,2,FALSE))</f>
        <v/>
      </c>
      <c r="D685" s="259" t="str">
        <f>IF($B685="","",VLOOKUP($B685,資料表!$A:$C,3,FALSE))</f>
        <v/>
      </c>
      <c r="E685" s="263"/>
      <c r="F685" s="261" t="str">
        <f>IF($E685="","",VLOOKUP($E685,資料表!$G:$I,2,FALSE))</f>
        <v/>
      </c>
      <c r="G685" s="262" t="str">
        <f>IF($E685="","",VLOOKUP($E685,資料表!$G:$I,3,FALSE))</f>
        <v/>
      </c>
      <c r="H685" s="71"/>
      <c r="I685" s="72"/>
      <c r="J685" s="70"/>
      <c r="K685" s="278">
        <f t="shared" si="20"/>
        <v>0</v>
      </c>
      <c r="L685" s="278">
        <f t="shared" si="21"/>
        <v>0</v>
      </c>
      <c r="M685" s="75"/>
      <c r="N685" s="76"/>
      <c r="O685" s="76"/>
      <c r="P685" s="77"/>
      <c r="Q685" s="18" t="str">
        <f>IF(B685="","",VLOOKUP(B685,資料表!$A$3:$D$198,4,0))</f>
        <v/>
      </c>
    </row>
    <row r="686" spans="1:17" ht="20.100000000000001" customHeight="1">
      <c r="A686" s="290" t="str">
        <f>IF(B686="","",VLOOKUP(B686,資料表!$A$3:$E$298,5,0))</f>
        <v/>
      </c>
      <c r="B686" s="67"/>
      <c r="C686" s="259" t="str">
        <f>IF($B686="","",VLOOKUP($B686,資料表!$A:$C,2,FALSE))</f>
        <v/>
      </c>
      <c r="D686" s="259" t="str">
        <f>IF($B686="","",VLOOKUP($B686,資料表!$A:$C,3,FALSE))</f>
        <v/>
      </c>
      <c r="E686" s="263"/>
      <c r="F686" s="261" t="str">
        <f>IF($E686="","",VLOOKUP($E686,資料表!$G:$I,2,FALSE))</f>
        <v/>
      </c>
      <c r="G686" s="262" t="str">
        <f>IF($E686="","",VLOOKUP($E686,資料表!$G:$I,3,FALSE))</f>
        <v/>
      </c>
      <c r="H686" s="71"/>
      <c r="I686" s="72"/>
      <c r="J686" s="70"/>
      <c r="K686" s="278">
        <f t="shared" si="20"/>
        <v>0</v>
      </c>
      <c r="L686" s="278">
        <f t="shared" si="21"/>
        <v>0</v>
      </c>
      <c r="M686" s="75"/>
      <c r="N686" s="76"/>
      <c r="O686" s="76"/>
      <c r="P686" s="77"/>
      <c r="Q686" s="18" t="str">
        <f>IF(B686="","",VLOOKUP(B686,資料表!$A$3:$D$198,4,0))</f>
        <v/>
      </c>
    </row>
    <row r="687" spans="1:17" ht="20.100000000000001" customHeight="1">
      <c r="A687" s="290" t="str">
        <f>IF(B687="","",VLOOKUP(B687,資料表!$A$3:$E$298,5,0))</f>
        <v/>
      </c>
      <c r="B687" s="67"/>
      <c r="C687" s="259" t="str">
        <f>IF($B687="","",VLOOKUP($B687,資料表!$A:$C,2,FALSE))</f>
        <v/>
      </c>
      <c r="D687" s="259" t="str">
        <f>IF($B687="","",VLOOKUP($B687,資料表!$A:$C,3,FALSE))</f>
        <v/>
      </c>
      <c r="E687" s="263"/>
      <c r="F687" s="261" t="str">
        <f>IF($E687="","",VLOOKUP($E687,資料表!$G:$I,2,FALSE))</f>
        <v/>
      </c>
      <c r="G687" s="262" t="str">
        <f>IF($E687="","",VLOOKUP($E687,資料表!$G:$I,3,FALSE))</f>
        <v/>
      </c>
      <c r="H687" s="71"/>
      <c r="I687" s="72"/>
      <c r="J687" s="70"/>
      <c r="K687" s="278">
        <f t="shared" si="20"/>
        <v>0</v>
      </c>
      <c r="L687" s="278">
        <f t="shared" si="21"/>
        <v>0</v>
      </c>
      <c r="M687" s="75"/>
      <c r="N687" s="76"/>
      <c r="O687" s="76"/>
      <c r="P687" s="77"/>
      <c r="Q687" s="18" t="str">
        <f>IF(B687="","",VLOOKUP(B687,資料表!$A$3:$D$198,4,0))</f>
        <v/>
      </c>
    </row>
    <row r="688" spans="1:17" ht="20.100000000000001" customHeight="1">
      <c r="A688" s="290" t="str">
        <f>IF(B688="","",VLOOKUP(B688,資料表!$A$3:$E$298,5,0))</f>
        <v/>
      </c>
      <c r="B688" s="67"/>
      <c r="C688" s="259" t="str">
        <f>IF($B688="","",VLOOKUP($B688,資料表!$A:$C,2,FALSE))</f>
        <v/>
      </c>
      <c r="D688" s="259" t="str">
        <f>IF($B688="","",VLOOKUP($B688,資料表!$A:$C,3,FALSE))</f>
        <v/>
      </c>
      <c r="E688" s="263"/>
      <c r="F688" s="261" t="str">
        <f>IF($E688="","",VLOOKUP($E688,資料表!$G:$I,2,FALSE))</f>
        <v/>
      </c>
      <c r="G688" s="262" t="str">
        <f>IF($E688="","",VLOOKUP($E688,資料表!$G:$I,3,FALSE))</f>
        <v/>
      </c>
      <c r="H688" s="71"/>
      <c r="I688" s="72"/>
      <c r="J688" s="70"/>
      <c r="K688" s="278">
        <f t="shared" si="20"/>
        <v>0</v>
      </c>
      <c r="L688" s="278">
        <f t="shared" si="21"/>
        <v>0</v>
      </c>
      <c r="M688" s="75"/>
      <c r="N688" s="76"/>
      <c r="O688" s="76"/>
      <c r="P688" s="77"/>
      <c r="Q688" s="18" t="str">
        <f>IF(B688="","",VLOOKUP(B688,資料表!$A$3:$D$198,4,0))</f>
        <v/>
      </c>
    </row>
    <row r="689" spans="1:17" ht="20.100000000000001" customHeight="1">
      <c r="A689" s="290" t="str">
        <f>IF(B689="","",VLOOKUP(B689,資料表!$A$3:$E$298,5,0))</f>
        <v/>
      </c>
      <c r="B689" s="67"/>
      <c r="C689" s="259" t="str">
        <f>IF($B689="","",VLOOKUP($B689,資料表!$A:$C,2,FALSE))</f>
        <v/>
      </c>
      <c r="D689" s="259" t="str">
        <f>IF($B689="","",VLOOKUP($B689,資料表!$A:$C,3,FALSE))</f>
        <v/>
      </c>
      <c r="E689" s="263"/>
      <c r="F689" s="261" t="str">
        <f>IF($E689="","",VLOOKUP($E689,資料表!$G:$I,2,FALSE))</f>
        <v/>
      </c>
      <c r="G689" s="262" t="str">
        <f>IF($E689="","",VLOOKUP($E689,資料表!$G:$I,3,FALSE))</f>
        <v/>
      </c>
      <c r="H689" s="71"/>
      <c r="I689" s="72"/>
      <c r="J689" s="70"/>
      <c r="K689" s="278">
        <f t="shared" si="20"/>
        <v>0</v>
      </c>
      <c r="L689" s="278">
        <f t="shared" si="21"/>
        <v>0</v>
      </c>
      <c r="M689" s="75"/>
      <c r="N689" s="76"/>
      <c r="O689" s="76"/>
      <c r="P689" s="77"/>
      <c r="Q689" s="18" t="str">
        <f>IF(B689="","",VLOOKUP(B689,資料表!$A$3:$D$198,4,0))</f>
        <v/>
      </c>
    </row>
    <row r="690" spans="1:17" ht="20.100000000000001" customHeight="1">
      <c r="A690" s="290" t="str">
        <f>IF(B690="","",VLOOKUP(B690,資料表!$A$3:$E$298,5,0))</f>
        <v/>
      </c>
      <c r="B690" s="67"/>
      <c r="C690" s="259" t="str">
        <f>IF($B690="","",VLOOKUP($B690,資料表!$A:$C,2,FALSE))</f>
        <v/>
      </c>
      <c r="D690" s="259" t="str">
        <f>IF($B690="","",VLOOKUP($B690,資料表!$A:$C,3,FALSE))</f>
        <v/>
      </c>
      <c r="E690" s="263"/>
      <c r="F690" s="261" t="str">
        <f>IF($E690="","",VLOOKUP($E690,資料表!$G:$I,2,FALSE))</f>
        <v/>
      </c>
      <c r="G690" s="262" t="str">
        <f>IF($E690="","",VLOOKUP($E690,資料表!$G:$I,3,FALSE))</f>
        <v/>
      </c>
      <c r="H690" s="71"/>
      <c r="I690" s="72"/>
      <c r="J690" s="70"/>
      <c r="K690" s="278">
        <f t="shared" si="20"/>
        <v>0</v>
      </c>
      <c r="L690" s="278">
        <f t="shared" si="21"/>
        <v>0</v>
      </c>
      <c r="M690" s="75"/>
      <c r="N690" s="76"/>
      <c r="O690" s="76"/>
      <c r="P690" s="77"/>
      <c r="Q690" s="18" t="str">
        <f>IF(B690="","",VLOOKUP(B690,資料表!$A$3:$D$198,4,0))</f>
        <v/>
      </c>
    </row>
    <row r="691" spans="1:17" ht="20.100000000000001" customHeight="1">
      <c r="A691" s="290" t="str">
        <f>IF(B691="","",VLOOKUP(B691,資料表!$A$3:$E$298,5,0))</f>
        <v/>
      </c>
      <c r="B691" s="67"/>
      <c r="C691" s="259" t="str">
        <f>IF($B691="","",VLOOKUP($B691,資料表!$A:$C,2,FALSE))</f>
        <v/>
      </c>
      <c r="D691" s="259" t="str">
        <f>IF($B691="","",VLOOKUP($B691,資料表!$A:$C,3,FALSE))</f>
        <v/>
      </c>
      <c r="E691" s="263"/>
      <c r="F691" s="261" t="str">
        <f>IF($E691="","",VLOOKUP($E691,資料表!$G:$I,2,FALSE))</f>
        <v/>
      </c>
      <c r="G691" s="262" t="str">
        <f>IF($E691="","",VLOOKUP($E691,資料表!$G:$I,3,FALSE))</f>
        <v/>
      </c>
      <c r="H691" s="71"/>
      <c r="I691" s="72"/>
      <c r="J691" s="70"/>
      <c r="K691" s="278">
        <f t="shared" si="20"/>
        <v>0</v>
      </c>
      <c r="L691" s="278">
        <f t="shared" si="21"/>
        <v>0</v>
      </c>
      <c r="M691" s="75"/>
      <c r="N691" s="76"/>
      <c r="O691" s="76"/>
      <c r="P691" s="77"/>
      <c r="Q691" s="18" t="str">
        <f>IF(B691="","",VLOOKUP(B691,資料表!$A$3:$D$198,4,0))</f>
        <v/>
      </c>
    </row>
    <row r="692" spans="1:17" ht="20.100000000000001" customHeight="1">
      <c r="A692" s="290" t="str">
        <f>IF(B692="","",VLOOKUP(B692,資料表!$A$3:$E$298,5,0))</f>
        <v/>
      </c>
      <c r="B692" s="67"/>
      <c r="C692" s="259" t="str">
        <f>IF($B692="","",VLOOKUP($B692,資料表!$A:$C,2,FALSE))</f>
        <v/>
      </c>
      <c r="D692" s="259" t="str">
        <f>IF($B692="","",VLOOKUP($B692,資料表!$A:$C,3,FALSE))</f>
        <v/>
      </c>
      <c r="E692" s="263"/>
      <c r="F692" s="261" t="str">
        <f>IF($E692="","",VLOOKUP($E692,資料表!$G:$I,2,FALSE))</f>
        <v/>
      </c>
      <c r="G692" s="262" t="str">
        <f>IF($E692="","",VLOOKUP($E692,資料表!$G:$I,3,FALSE))</f>
        <v/>
      </c>
      <c r="H692" s="71"/>
      <c r="I692" s="72"/>
      <c r="J692" s="70"/>
      <c r="K692" s="278">
        <f t="shared" si="20"/>
        <v>0</v>
      </c>
      <c r="L692" s="278">
        <f t="shared" si="21"/>
        <v>0</v>
      </c>
      <c r="M692" s="75"/>
      <c r="N692" s="76"/>
      <c r="O692" s="76"/>
      <c r="P692" s="77"/>
      <c r="Q692" s="18" t="str">
        <f>IF(B692="","",VLOOKUP(B692,資料表!$A$3:$D$198,4,0))</f>
        <v/>
      </c>
    </row>
    <row r="693" spans="1:17" ht="20.100000000000001" customHeight="1">
      <c r="A693" s="290" t="str">
        <f>IF(B693="","",VLOOKUP(B693,資料表!$A$3:$E$298,5,0))</f>
        <v/>
      </c>
      <c r="B693" s="67"/>
      <c r="C693" s="259" t="str">
        <f>IF($B693="","",VLOOKUP($B693,資料表!$A:$C,2,FALSE))</f>
        <v/>
      </c>
      <c r="D693" s="259" t="str">
        <f>IF($B693="","",VLOOKUP($B693,資料表!$A:$C,3,FALSE))</f>
        <v/>
      </c>
      <c r="E693" s="263"/>
      <c r="F693" s="261" t="str">
        <f>IF($E693="","",VLOOKUP($E693,資料表!$G:$I,2,FALSE))</f>
        <v/>
      </c>
      <c r="G693" s="262" t="str">
        <f>IF($E693="","",VLOOKUP($E693,資料表!$G:$I,3,FALSE))</f>
        <v/>
      </c>
      <c r="H693" s="71"/>
      <c r="I693" s="72"/>
      <c r="J693" s="70"/>
      <c r="K693" s="278">
        <f t="shared" si="20"/>
        <v>0</v>
      </c>
      <c r="L693" s="278">
        <f t="shared" si="21"/>
        <v>0</v>
      </c>
      <c r="M693" s="75"/>
      <c r="N693" s="76"/>
      <c r="O693" s="76"/>
      <c r="P693" s="77"/>
      <c r="Q693" s="18" t="str">
        <f>IF(B693="","",VLOOKUP(B693,資料表!$A$3:$D$198,4,0))</f>
        <v/>
      </c>
    </row>
    <row r="694" spans="1:17" ht="20.100000000000001" customHeight="1">
      <c r="A694" s="290" t="str">
        <f>IF(B694="","",VLOOKUP(B694,資料表!$A$3:$E$298,5,0))</f>
        <v/>
      </c>
      <c r="B694" s="67"/>
      <c r="C694" s="259" t="str">
        <f>IF($B694="","",VLOOKUP($B694,資料表!$A:$C,2,FALSE))</f>
        <v/>
      </c>
      <c r="D694" s="259" t="str">
        <f>IF($B694="","",VLOOKUP($B694,資料表!$A:$C,3,FALSE))</f>
        <v/>
      </c>
      <c r="E694" s="263"/>
      <c r="F694" s="261" t="str">
        <f>IF($E694="","",VLOOKUP($E694,資料表!$G:$I,2,FALSE))</f>
        <v/>
      </c>
      <c r="G694" s="262" t="str">
        <f>IF($E694="","",VLOOKUP($E694,資料表!$G:$I,3,FALSE))</f>
        <v/>
      </c>
      <c r="H694" s="71"/>
      <c r="I694" s="72"/>
      <c r="J694" s="70"/>
      <c r="K694" s="278">
        <f t="shared" si="20"/>
        <v>0</v>
      </c>
      <c r="L694" s="278">
        <f t="shared" si="21"/>
        <v>0</v>
      </c>
      <c r="M694" s="75"/>
      <c r="N694" s="76"/>
      <c r="O694" s="76"/>
      <c r="P694" s="77"/>
      <c r="Q694" s="18" t="str">
        <f>IF(B694="","",VLOOKUP(B694,資料表!$A$3:$D$198,4,0))</f>
        <v/>
      </c>
    </row>
    <row r="695" spans="1:17" ht="20.100000000000001" customHeight="1">
      <c r="A695" s="290" t="str">
        <f>IF(B695="","",VLOOKUP(B695,資料表!$A$3:$E$298,5,0))</f>
        <v/>
      </c>
      <c r="B695" s="67"/>
      <c r="C695" s="259" t="str">
        <f>IF($B695="","",VLOOKUP($B695,資料表!$A:$C,2,FALSE))</f>
        <v/>
      </c>
      <c r="D695" s="259" t="str">
        <f>IF($B695="","",VLOOKUP($B695,資料表!$A:$C,3,FALSE))</f>
        <v/>
      </c>
      <c r="E695" s="263"/>
      <c r="F695" s="261" t="str">
        <f>IF($E695="","",VLOOKUP($E695,資料表!$G:$I,2,FALSE))</f>
        <v/>
      </c>
      <c r="G695" s="262" t="str">
        <f>IF($E695="","",VLOOKUP($E695,資料表!$G:$I,3,FALSE))</f>
        <v/>
      </c>
      <c r="H695" s="71"/>
      <c r="I695" s="72"/>
      <c r="J695" s="70"/>
      <c r="K695" s="278">
        <f t="shared" si="20"/>
        <v>0</v>
      </c>
      <c r="L695" s="278">
        <f t="shared" si="21"/>
        <v>0</v>
      </c>
      <c r="M695" s="75"/>
      <c r="N695" s="76"/>
      <c r="O695" s="76"/>
      <c r="P695" s="77"/>
      <c r="Q695" s="18" t="str">
        <f>IF(B695="","",VLOOKUP(B695,資料表!$A$3:$D$198,4,0))</f>
        <v/>
      </c>
    </row>
    <row r="696" spans="1:17" ht="20.100000000000001" customHeight="1">
      <c r="A696" s="290" t="str">
        <f>IF(B696="","",VLOOKUP(B696,資料表!$A$3:$E$298,5,0))</f>
        <v/>
      </c>
      <c r="B696" s="67"/>
      <c r="C696" s="259" t="str">
        <f>IF($B696="","",VLOOKUP($B696,資料表!$A:$C,2,FALSE))</f>
        <v/>
      </c>
      <c r="D696" s="259" t="str">
        <f>IF($B696="","",VLOOKUP($B696,資料表!$A:$C,3,FALSE))</f>
        <v/>
      </c>
      <c r="E696" s="263"/>
      <c r="F696" s="261" t="str">
        <f>IF($E696="","",VLOOKUP($E696,資料表!$G:$I,2,FALSE))</f>
        <v/>
      </c>
      <c r="G696" s="262" t="str">
        <f>IF($E696="","",VLOOKUP($E696,資料表!$G:$I,3,FALSE))</f>
        <v/>
      </c>
      <c r="H696" s="71"/>
      <c r="I696" s="72"/>
      <c r="J696" s="70"/>
      <c r="K696" s="278">
        <f t="shared" si="20"/>
        <v>0</v>
      </c>
      <c r="L696" s="278">
        <f t="shared" si="21"/>
        <v>0</v>
      </c>
      <c r="M696" s="75"/>
      <c r="N696" s="76"/>
      <c r="O696" s="76"/>
      <c r="P696" s="77"/>
      <c r="Q696" s="18" t="str">
        <f>IF(B696="","",VLOOKUP(B696,資料表!$A$3:$D$198,4,0))</f>
        <v/>
      </c>
    </row>
    <row r="697" spans="1:17" ht="20.100000000000001" customHeight="1">
      <c r="A697" s="290" t="str">
        <f>IF(B697="","",VLOOKUP(B697,資料表!$A$3:$E$298,5,0))</f>
        <v/>
      </c>
      <c r="B697" s="67"/>
      <c r="C697" s="259" t="str">
        <f>IF($B697="","",VLOOKUP($B697,資料表!$A:$C,2,FALSE))</f>
        <v/>
      </c>
      <c r="D697" s="259" t="str">
        <f>IF($B697="","",VLOOKUP($B697,資料表!$A:$C,3,FALSE))</f>
        <v/>
      </c>
      <c r="E697" s="263"/>
      <c r="F697" s="261" t="str">
        <f>IF($E697="","",VLOOKUP($E697,資料表!$G:$I,2,FALSE))</f>
        <v/>
      </c>
      <c r="G697" s="262" t="str">
        <f>IF($E697="","",VLOOKUP($E697,資料表!$G:$I,3,FALSE))</f>
        <v/>
      </c>
      <c r="H697" s="71"/>
      <c r="I697" s="72"/>
      <c r="J697" s="70"/>
      <c r="K697" s="278">
        <f t="shared" si="20"/>
        <v>0</v>
      </c>
      <c r="L697" s="278">
        <f t="shared" si="21"/>
        <v>0</v>
      </c>
      <c r="M697" s="75"/>
      <c r="N697" s="76"/>
      <c r="O697" s="76"/>
      <c r="P697" s="77"/>
      <c r="Q697" s="18" t="str">
        <f>IF(B697="","",VLOOKUP(B697,資料表!$A$3:$D$198,4,0))</f>
        <v/>
      </c>
    </row>
    <row r="698" spans="1:17" ht="20.100000000000001" customHeight="1">
      <c r="A698" s="290" t="str">
        <f>IF(B698="","",VLOOKUP(B698,資料表!$A$3:$E$298,5,0))</f>
        <v/>
      </c>
      <c r="B698" s="67"/>
      <c r="C698" s="259" t="str">
        <f>IF($B698="","",VLOOKUP($B698,資料表!$A:$C,2,FALSE))</f>
        <v/>
      </c>
      <c r="D698" s="259" t="str">
        <f>IF($B698="","",VLOOKUP($B698,資料表!$A:$C,3,FALSE))</f>
        <v/>
      </c>
      <c r="E698" s="263"/>
      <c r="F698" s="261" t="str">
        <f>IF($E698="","",VLOOKUP($E698,資料表!$G:$I,2,FALSE))</f>
        <v/>
      </c>
      <c r="G698" s="262" t="str">
        <f>IF($E698="","",VLOOKUP($E698,資料表!$G:$I,3,FALSE))</f>
        <v/>
      </c>
      <c r="H698" s="71"/>
      <c r="I698" s="72"/>
      <c r="J698" s="70"/>
      <c r="K698" s="278">
        <f t="shared" si="20"/>
        <v>0</v>
      </c>
      <c r="L698" s="278">
        <f t="shared" si="21"/>
        <v>0</v>
      </c>
      <c r="M698" s="75"/>
      <c r="N698" s="76"/>
      <c r="O698" s="76"/>
      <c r="P698" s="77"/>
      <c r="Q698" s="18" t="str">
        <f>IF(B698="","",VLOOKUP(B698,資料表!$A$3:$D$198,4,0))</f>
        <v/>
      </c>
    </row>
    <row r="699" spans="1:17" ht="20.100000000000001" customHeight="1">
      <c r="A699" s="290" t="str">
        <f>IF(B699="","",VLOOKUP(B699,資料表!$A$3:$E$298,5,0))</f>
        <v/>
      </c>
      <c r="B699" s="67"/>
      <c r="C699" s="259" t="str">
        <f>IF($B699="","",VLOOKUP($B699,資料表!$A:$C,2,FALSE))</f>
        <v/>
      </c>
      <c r="D699" s="259" t="str">
        <f>IF($B699="","",VLOOKUP($B699,資料表!$A:$C,3,FALSE))</f>
        <v/>
      </c>
      <c r="E699" s="263"/>
      <c r="F699" s="261" t="str">
        <f>IF($E699="","",VLOOKUP($E699,資料表!$G:$I,2,FALSE))</f>
        <v/>
      </c>
      <c r="G699" s="262" t="str">
        <f>IF($E699="","",VLOOKUP($E699,資料表!$G:$I,3,FALSE))</f>
        <v/>
      </c>
      <c r="H699" s="71"/>
      <c r="I699" s="72"/>
      <c r="J699" s="70"/>
      <c r="K699" s="278">
        <f t="shared" si="20"/>
        <v>0</v>
      </c>
      <c r="L699" s="278">
        <f t="shared" si="21"/>
        <v>0</v>
      </c>
      <c r="M699" s="75"/>
      <c r="N699" s="76"/>
      <c r="O699" s="76"/>
      <c r="P699" s="77"/>
      <c r="Q699" s="18" t="str">
        <f>IF(B699="","",VLOOKUP(B699,資料表!$A$3:$D$198,4,0))</f>
        <v/>
      </c>
    </row>
    <row r="700" spans="1:17" ht="20.100000000000001" customHeight="1">
      <c r="A700" s="290" t="str">
        <f>IF(B700="","",VLOOKUP(B700,資料表!$A$3:$E$298,5,0))</f>
        <v/>
      </c>
      <c r="B700" s="67"/>
      <c r="C700" s="259" t="str">
        <f>IF($B700="","",VLOOKUP($B700,資料表!$A:$C,2,FALSE))</f>
        <v/>
      </c>
      <c r="D700" s="259" t="str">
        <f>IF($B700="","",VLOOKUP($B700,資料表!$A:$C,3,FALSE))</f>
        <v/>
      </c>
      <c r="E700" s="263"/>
      <c r="F700" s="261" t="str">
        <f>IF($E700="","",VLOOKUP($E700,資料表!$G:$I,2,FALSE))</f>
        <v/>
      </c>
      <c r="G700" s="262" t="str">
        <f>IF($E700="","",VLOOKUP($E700,資料表!$G:$I,3,FALSE))</f>
        <v/>
      </c>
      <c r="H700" s="71"/>
      <c r="I700" s="72"/>
      <c r="J700" s="70"/>
      <c r="K700" s="278">
        <f t="shared" si="20"/>
        <v>0</v>
      </c>
      <c r="L700" s="278">
        <f t="shared" si="21"/>
        <v>0</v>
      </c>
      <c r="M700" s="75"/>
      <c r="N700" s="76"/>
      <c r="O700" s="76"/>
      <c r="P700" s="77"/>
      <c r="Q700" s="18" t="str">
        <f>IF(B700="","",VLOOKUP(B700,資料表!$A$3:$D$198,4,0))</f>
        <v/>
      </c>
    </row>
    <row r="701" spans="1:17" ht="20.100000000000001" customHeight="1">
      <c r="A701" s="290" t="str">
        <f>IF(B701="","",VLOOKUP(B701,資料表!$A$3:$E$298,5,0))</f>
        <v/>
      </c>
      <c r="B701" s="67"/>
      <c r="C701" s="259" t="str">
        <f>IF($B701="","",VLOOKUP($B701,資料表!$A:$C,2,FALSE))</f>
        <v/>
      </c>
      <c r="D701" s="259" t="str">
        <f>IF($B701="","",VLOOKUP($B701,資料表!$A:$C,3,FALSE))</f>
        <v/>
      </c>
      <c r="E701" s="263"/>
      <c r="F701" s="261" t="str">
        <f>IF($E701="","",VLOOKUP($E701,資料表!$G:$I,2,FALSE))</f>
        <v/>
      </c>
      <c r="G701" s="262" t="str">
        <f>IF($E701="","",VLOOKUP($E701,資料表!$G:$I,3,FALSE))</f>
        <v/>
      </c>
      <c r="H701" s="71"/>
      <c r="I701" s="72"/>
      <c r="J701" s="70"/>
      <c r="K701" s="278">
        <f t="shared" si="20"/>
        <v>0</v>
      </c>
      <c r="L701" s="278">
        <f t="shared" si="21"/>
        <v>0</v>
      </c>
      <c r="M701" s="75"/>
      <c r="N701" s="76"/>
      <c r="O701" s="76"/>
      <c r="P701" s="77"/>
      <c r="Q701" s="18" t="str">
        <f>IF(B701="","",VLOOKUP(B701,資料表!$A$3:$D$198,4,0))</f>
        <v/>
      </c>
    </row>
    <row r="702" spans="1:17" ht="20.100000000000001" customHeight="1">
      <c r="A702" s="290" t="str">
        <f>IF(B702="","",VLOOKUP(B702,資料表!$A$3:$E$298,5,0))</f>
        <v/>
      </c>
      <c r="B702" s="67"/>
      <c r="C702" s="259" t="str">
        <f>IF($B702="","",VLOOKUP($B702,資料表!$A:$C,2,FALSE))</f>
        <v/>
      </c>
      <c r="D702" s="259" t="str">
        <f>IF($B702="","",VLOOKUP($B702,資料表!$A:$C,3,FALSE))</f>
        <v/>
      </c>
      <c r="E702" s="263"/>
      <c r="F702" s="261" t="str">
        <f>IF($E702="","",VLOOKUP($E702,資料表!$G:$I,2,FALSE))</f>
        <v/>
      </c>
      <c r="G702" s="262" t="str">
        <f>IF($E702="","",VLOOKUP($E702,資料表!$G:$I,3,FALSE))</f>
        <v/>
      </c>
      <c r="H702" s="71"/>
      <c r="I702" s="72"/>
      <c r="J702" s="70"/>
      <c r="K702" s="278">
        <f t="shared" si="20"/>
        <v>0</v>
      </c>
      <c r="L702" s="278">
        <f t="shared" si="21"/>
        <v>0</v>
      </c>
      <c r="M702" s="75"/>
      <c r="N702" s="76"/>
      <c r="O702" s="76"/>
      <c r="P702" s="77"/>
      <c r="Q702" s="18" t="str">
        <f>IF(B702="","",VLOOKUP(B702,資料表!$A$3:$D$198,4,0))</f>
        <v/>
      </c>
    </row>
    <row r="703" spans="1:17" ht="20.100000000000001" customHeight="1">
      <c r="A703" s="290" t="str">
        <f>IF(B703="","",VLOOKUP(B703,資料表!$A$3:$E$298,5,0))</f>
        <v/>
      </c>
      <c r="B703" s="67"/>
      <c r="C703" s="259" t="str">
        <f>IF($B703="","",VLOOKUP($B703,資料表!$A:$C,2,FALSE))</f>
        <v/>
      </c>
      <c r="D703" s="259" t="str">
        <f>IF($B703="","",VLOOKUP($B703,資料表!$A:$C,3,FALSE))</f>
        <v/>
      </c>
      <c r="E703" s="263"/>
      <c r="F703" s="261" t="str">
        <f>IF($E703="","",VLOOKUP($E703,資料表!$G:$I,2,FALSE))</f>
        <v/>
      </c>
      <c r="G703" s="262" t="str">
        <f>IF($E703="","",VLOOKUP($E703,資料表!$G:$I,3,FALSE))</f>
        <v/>
      </c>
      <c r="H703" s="71"/>
      <c r="I703" s="72"/>
      <c r="J703" s="70"/>
      <c r="K703" s="278">
        <f t="shared" si="20"/>
        <v>0</v>
      </c>
      <c r="L703" s="278">
        <f t="shared" si="21"/>
        <v>0</v>
      </c>
      <c r="M703" s="75"/>
      <c r="N703" s="76"/>
      <c r="O703" s="76"/>
      <c r="P703" s="77"/>
      <c r="Q703" s="18" t="str">
        <f>IF(B703="","",VLOOKUP(B703,資料表!$A$3:$D$198,4,0))</f>
        <v/>
      </c>
    </row>
    <row r="704" spans="1:17" ht="20.100000000000001" customHeight="1">
      <c r="A704" s="290" t="str">
        <f>IF(B704="","",VLOOKUP(B704,資料表!$A$3:$E$298,5,0))</f>
        <v/>
      </c>
      <c r="B704" s="67"/>
      <c r="C704" s="259" t="str">
        <f>IF($B704="","",VLOOKUP($B704,資料表!$A:$C,2,FALSE))</f>
        <v/>
      </c>
      <c r="D704" s="259" t="str">
        <f>IF($B704="","",VLOOKUP($B704,資料表!$A:$C,3,FALSE))</f>
        <v/>
      </c>
      <c r="E704" s="263"/>
      <c r="F704" s="261" t="str">
        <f>IF($E704="","",VLOOKUP($E704,資料表!$G:$I,2,FALSE))</f>
        <v/>
      </c>
      <c r="G704" s="262" t="str">
        <f>IF($E704="","",VLOOKUP($E704,資料表!$G:$I,3,FALSE))</f>
        <v/>
      </c>
      <c r="H704" s="71"/>
      <c r="I704" s="72"/>
      <c r="J704" s="70"/>
      <c r="K704" s="278">
        <f t="shared" si="20"/>
        <v>0</v>
      </c>
      <c r="L704" s="278">
        <f t="shared" si="21"/>
        <v>0</v>
      </c>
      <c r="M704" s="75"/>
      <c r="N704" s="76"/>
      <c r="O704" s="76"/>
      <c r="P704" s="77"/>
      <c r="Q704" s="18" t="str">
        <f>IF(B704="","",VLOOKUP(B704,資料表!$A$3:$D$198,4,0))</f>
        <v/>
      </c>
    </row>
    <row r="705" spans="1:17" ht="20.100000000000001" customHeight="1">
      <c r="A705" s="290" t="str">
        <f>IF(B705="","",VLOOKUP(B705,資料表!$A$3:$E$298,5,0))</f>
        <v/>
      </c>
      <c r="B705" s="67"/>
      <c r="C705" s="259" t="str">
        <f>IF($B705="","",VLOOKUP($B705,資料表!$A:$C,2,FALSE))</f>
        <v/>
      </c>
      <c r="D705" s="259" t="str">
        <f>IF($B705="","",VLOOKUP($B705,資料表!$A:$C,3,FALSE))</f>
        <v/>
      </c>
      <c r="E705" s="263"/>
      <c r="F705" s="261" t="str">
        <f>IF($E705="","",VLOOKUP($E705,資料表!$G:$I,2,FALSE))</f>
        <v/>
      </c>
      <c r="G705" s="262" t="str">
        <f>IF($E705="","",VLOOKUP($E705,資料表!$G:$I,3,FALSE))</f>
        <v/>
      </c>
      <c r="H705" s="71"/>
      <c r="I705" s="72"/>
      <c r="J705" s="70"/>
      <c r="K705" s="278">
        <f t="shared" si="20"/>
        <v>0</v>
      </c>
      <c r="L705" s="278">
        <f t="shared" si="21"/>
        <v>0</v>
      </c>
      <c r="M705" s="75"/>
      <c r="N705" s="76"/>
      <c r="O705" s="76"/>
      <c r="P705" s="77"/>
      <c r="Q705" s="18" t="str">
        <f>IF(B705="","",VLOOKUP(B705,資料表!$A$3:$D$198,4,0))</f>
        <v/>
      </c>
    </row>
    <row r="706" spans="1:17" ht="20.100000000000001" customHeight="1">
      <c r="A706" s="290" t="str">
        <f>IF(B706="","",VLOOKUP(B706,資料表!$A$3:$E$298,5,0))</f>
        <v/>
      </c>
      <c r="B706" s="67"/>
      <c r="C706" s="259" t="str">
        <f>IF($B706="","",VLOOKUP($B706,資料表!$A:$C,2,FALSE))</f>
        <v/>
      </c>
      <c r="D706" s="259" t="str">
        <f>IF($B706="","",VLOOKUP($B706,資料表!$A:$C,3,FALSE))</f>
        <v/>
      </c>
      <c r="E706" s="263"/>
      <c r="F706" s="261" t="str">
        <f>IF($E706="","",VLOOKUP($E706,資料表!$G:$I,2,FALSE))</f>
        <v/>
      </c>
      <c r="G706" s="262" t="str">
        <f>IF($E706="","",VLOOKUP($E706,資料表!$G:$I,3,FALSE))</f>
        <v/>
      </c>
      <c r="H706" s="71"/>
      <c r="I706" s="72"/>
      <c r="J706" s="70"/>
      <c r="K706" s="278">
        <f t="shared" si="20"/>
        <v>0</v>
      </c>
      <c r="L706" s="278">
        <f t="shared" si="21"/>
        <v>0</v>
      </c>
      <c r="M706" s="75"/>
      <c r="N706" s="76"/>
      <c r="O706" s="76"/>
      <c r="P706" s="77"/>
      <c r="Q706" s="18" t="str">
        <f>IF(B706="","",VLOOKUP(B706,資料表!$A$3:$D$198,4,0))</f>
        <v/>
      </c>
    </row>
    <row r="707" spans="1:17" ht="20.100000000000001" customHeight="1">
      <c r="A707" s="290" t="str">
        <f>IF(B707="","",VLOOKUP(B707,資料表!$A$3:$E$298,5,0))</f>
        <v/>
      </c>
      <c r="B707" s="67"/>
      <c r="C707" s="259" t="str">
        <f>IF($B707="","",VLOOKUP($B707,資料表!$A:$C,2,FALSE))</f>
        <v/>
      </c>
      <c r="D707" s="259" t="str">
        <f>IF($B707="","",VLOOKUP($B707,資料表!$A:$C,3,FALSE))</f>
        <v/>
      </c>
      <c r="E707" s="263"/>
      <c r="F707" s="261" t="str">
        <f>IF($E707="","",VLOOKUP($E707,資料表!$G:$I,2,FALSE))</f>
        <v/>
      </c>
      <c r="G707" s="262" t="str">
        <f>IF($E707="","",VLOOKUP($E707,資料表!$G:$I,3,FALSE))</f>
        <v/>
      </c>
      <c r="H707" s="71"/>
      <c r="I707" s="72"/>
      <c r="J707" s="70"/>
      <c r="K707" s="278">
        <f t="shared" si="20"/>
        <v>0</v>
      </c>
      <c r="L707" s="278">
        <f t="shared" si="21"/>
        <v>0</v>
      </c>
      <c r="M707" s="75"/>
      <c r="N707" s="76"/>
      <c r="O707" s="76"/>
      <c r="P707" s="77"/>
      <c r="Q707" s="18" t="str">
        <f>IF(B707="","",VLOOKUP(B707,資料表!$A$3:$D$198,4,0))</f>
        <v/>
      </c>
    </row>
    <row r="708" spans="1:17" ht="20.100000000000001" customHeight="1">
      <c r="A708" s="290" t="str">
        <f>IF(B708="","",VLOOKUP(B708,資料表!$A$3:$E$298,5,0))</f>
        <v/>
      </c>
      <c r="B708" s="67"/>
      <c r="C708" s="259" t="str">
        <f>IF($B708="","",VLOOKUP($B708,資料表!$A:$C,2,FALSE))</f>
        <v/>
      </c>
      <c r="D708" s="259" t="str">
        <f>IF($B708="","",VLOOKUP($B708,資料表!$A:$C,3,FALSE))</f>
        <v/>
      </c>
      <c r="E708" s="263"/>
      <c r="F708" s="261" t="str">
        <f>IF($E708="","",VLOOKUP($E708,資料表!$G:$I,2,FALSE))</f>
        <v/>
      </c>
      <c r="G708" s="262" t="str">
        <f>IF($E708="","",VLOOKUP($E708,資料表!$G:$I,3,FALSE))</f>
        <v/>
      </c>
      <c r="H708" s="71"/>
      <c r="I708" s="72"/>
      <c r="J708" s="70"/>
      <c r="K708" s="278">
        <f t="shared" si="20"/>
        <v>0</v>
      </c>
      <c r="L708" s="278">
        <f t="shared" si="21"/>
        <v>0</v>
      </c>
      <c r="M708" s="75"/>
      <c r="N708" s="76"/>
      <c r="O708" s="76"/>
      <c r="P708" s="77"/>
      <c r="Q708" s="18" t="str">
        <f>IF(B708="","",VLOOKUP(B708,資料表!$A$3:$D$198,4,0))</f>
        <v/>
      </c>
    </row>
    <row r="709" spans="1:17" ht="20.100000000000001" customHeight="1">
      <c r="A709" s="290" t="str">
        <f>IF(B709="","",VLOOKUP(B709,資料表!$A$3:$E$298,5,0))</f>
        <v/>
      </c>
      <c r="B709" s="67"/>
      <c r="C709" s="259" t="str">
        <f>IF($B709="","",VLOOKUP($B709,資料表!$A:$C,2,FALSE))</f>
        <v/>
      </c>
      <c r="D709" s="259" t="str">
        <f>IF($B709="","",VLOOKUP($B709,資料表!$A:$C,3,FALSE))</f>
        <v/>
      </c>
      <c r="E709" s="263"/>
      <c r="F709" s="261" t="str">
        <f>IF($E709="","",VLOOKUP($E709,資料表!$G:$I,2,FALSE))</f>
        <v/>
      </c>
      <c r="G709" s="262" t="str">
        <f>IF($E709="","",VLOOKUP($E709,資料表!$G:$I,3,FALSE))</f>
        <v/>
      </c>
      <c r="H709" s="71"/>
      <c r="I709" s="72"/>
      <c r="J709" s="70"/>
      <c r="K709" s="278">
        <f t="shared" si="20"/>
        <v>0</v>
      </c>
      <c r="L709" s="278">
        <f t="shared" si="21"/>
        <v>0</v>
      </c>
      <c r="M709" s="75"/>
      <c r="N709" s="76"/>
      <c r="O709" s="76"/>
      <c r="P709" s="77"/>
      <c r="Q709" s="18" t="str">
        <f>IF(B709="","",VLOOKUP(B709,資料表!$A$3:$D$198,4,0))</f>
        <v/>
      </c>
    </row>
    <row r="710" spans="1:17" ht="20.100000000000001" customHeight="1">
      <c r="A710" s="290" t="str">
        <f>IF(B710="","",VLOOKUP(B710,資料表!$A$3:$E$298,5,0))</f>
        <v/>
      </c>
      <c r="B710" s="67"/>
      <c r="C710" s="259" t="str">
        <f>IF($B710="","",VLOOKUP($B710,資料表!$A:$C,2,FALSE))</f>
        <v/>
      </c>
      <c r="D710" s="259" t="str">
        <f>IF($B710="","",VLOOKUP($B710,資料表!$A:$C,3,FALSE))</f>
        <v/>
      </c>
      <c r="E710" s="263"/>
      <c r="F710" s="261" t="str">
        <f>IF($E710="","",VLOOKUP($E710,資料表!$G:$I,2,FALSE))</f>
        <v/>
      </c>
      <c r="G710" s="262" t="str">
        <f>IF($E710="","",VLOOKUP($E710,資料表!$G:$I,3,FALSE))</f>
        <v/>
      </c>
      <c r="H710" s="71"/>
      <c r="I710" s="72"/>
      <c r="J710" s="70"/>
      <c r="K710" s="278">
        <f t="shared" si="20"/>
        <v>0</v>
      </c>
      <c r="L710" s="278">
        <f t="shared" si="21"/>
        <v>0</v>
      </c>
      <c r="M710" s="75"/>
      <c r="N710" s="76"/>
      <c r="O710" s="76"/>
      <c r="P710" s="77"/>
      <c r="Q710" s="18" t="str">
        <f>IF(B710="","",VLOOKUP(B710,資料表!$A$3:$D$198,4,0))</f>
        <v/>
      </c>
    </row>
    <row r="711" spans="1:17" ht="20.100000000000001" customHeight="1">
      <c r="A711" s="290" t="str">
        <f>IF(B711="","",VLOOKUP(B711,資料表!$A$3:$E$298,5,0))</f>
        <v/>
      </c>
      <c r="B711" s="67"/>
      <c r="C711" s="259" t="str">
        <f>IF($B711="","",VLOOKUP($B711,資料表!$A:$C,2,FALSE))</f>
        <v/>
      </c>
      <c r="D711" s="259" t="str">
        <f>IF($B711="","",VLOOKUP($B711,資料表!$A:$C,3,FALSE))</f>
        <v/>
      </c>
      <c r="E711" s="263"/>
      <c r="F711" s="261" t="str">
        <f>IF($E711="","",VLOOKUP($E711,資料表!$G:$I,2,FALSE))</f>
        <v/>
      </c>
      <c r="G711" s="262" t="str">
        <f>IF($E711="","",VLOOKUP($E711,資料表!$G:$I,3,FALSE))</f>
        <v/>
      </c>
      <c r="H711" s="71"/>
      <c r="I711" s="72"/>
      <c r="J711" s="70"/>
      <c r="K711" s="278">
        <f t="shared" si="20"/>
        <v>0</v>
      </c>
      <c r="L711" s="278">
        <f t="shared" si="21"/>
        <v>0</v>
      </c>
      <c r="M711" s="75"/>
      <c r="N711" s="76"/>
      <c r="O711" s="76"/>
      <c r="P711" s="77"/>
      <c r="Q711" s="18" t="str">
        <f>IF(B711="","",VLOOKUP(B711,資料表!$A$3:$D$198,4,0))</f>
        <v/>
      </c>
    </row>
    <row r="712" spans="1:17" ht="20.100000000000001" customHeight="1">
      <c r="A712" s="290" t="str">
        <f>IF(B712="","",VLOOKUP(B712,資料表!$A$3:$E$298,5,0))</f>
        <v/>
      </c>
      <c r="B712" s="67"/>
      <c r="C712" s="259" t="str">
        <f>IF($B712="","",VLOOKUP($B712,資料表!$A:$C,2,FALSE))</f>
        <v/>
      </c>
      <c r="D712" s="259" t="str">
        <f>IF($B712="","",VLOOKUP($B712,資料表!$A:$C,3,FALSE))</f>
        <v/>
      </c>
      <c r="E712" s="263"/>
      <c r="F712" s="261" t="str">
        <f>IF($E712="","",VLOOKUP($E712,資料表!$G:$I,2,FALSE))</f>
        <v/>
      </c>
      <c r="G712" s="262" t="str">
        <f>IF($E712="","",VLOOKUP($E712,資料表!$G:$I,3,FALSE))</f>
        <v/>
      </c>
      <c r="H712" s="71"/>
      <c r="I712" s="72"/>
      <c r="J712" s="70"/>
      <c r="K712" s="278">
        <f t="shared" si="20"/>
        <v>0</v>
      </c>
      <c r="L712" s="278">
        <f t="shared" si="21"/>
        <v>0</v>
      </c>
      <c r="M712" s="75"/>
      <c r="N712" s="76"/>
      <c r="O712" s="76"/>
      <c r="P712" s="77"/>
      <c r="Q712" s="18" t="str">
        <f>IF(B712="","",VLOOKUP(B712,資料表!$A$3:$D$198,4,0))</f>
        <v/>
      </c>
    </row>
    <row r="713" spans="1:17" ht="20.100000000000001" customHeight="1">
      <c r="A713" s="290" t="str">
        <f>IF(B713="","",VLOOKUP(B713,資料表!$A$3:$E$298,5,0))</f>
        <v/>
      </c>
      <c r="B713" s="67"/>
      <c r="C713" s="259" t="str">
        <f>IF($B713="","",VLOOKUP($B713,資料表!$A:$C,2,FALSE))</f>
        <v/>
      </c>
      <c r="D713" s="259" t="str">
        <f>IF($B713="","",VLOOKUP($B713,資料表!$A:$C,3,FALSE))</f>
        <v/>
      </c>
      <c r="E713" s="263"/>
      <c r="F713" s="261" t="str">
        <f>IF($E713="","",VLOOKUP($E713,資料表!$G:$I,2,FALSE))</f>
        <v/>
      </c>
      <c r="G713" s="262" t="str">
        <f>IF($E713="","",VLOOKUP($E713,資料表!$G:$I,3,FALSE))</f>
        <v/>
      </c>
      <c r="H713" s="71"/>
      <c r="I713" s="72"/>
      <c r="J713" s="70"/>
      <c r="K713" s="278">
        <f t="shared" si="20"/>
        <v>0</v>
      </c>
      <c r="L713" s="278">
        <f t="shared" si="21"/>
        <v>0</v>
      </c>
      <c r="M713" s="75"/>
      <c r="N713" s="76"/>
      <c r="O713" s="76"/>
      <c r="P713" s="77"/>
      <c r="Q713" s="18" t="str">
        <f>IF(B713="","",VLOOKUP(B713,資料表!$A$3:$D$198,4,0))</f>
        <v/>
      </c>
    </row>
    <row r="714" spans="1:17" ht="20.100000000000001" customHeight="1">
      <c r="A714" s="290" t="str">
        <f>IF(B714="","",VLOOKUP(B714,資料表!$A$3:$E$298,5,0))</f>
        <v/>
      </c>
      <c r="B714" s="67"/>
      <c r="C714" s="259" t="str">
        <f>IF($B714="","",VLOOKUP($B714,資料表!$A:$C,2,FALSE))</f>
        <v/>
      </c>
      <c r="D714" s="259" t="str">
        <f>IF($B714="","",VLOOKUP($B714,資料表!$A:$C,3,FALSE))</f>
        <v/>
      </c>
      <c r="E714" s="263"/>
      <c r="F714" s="261" t="str">
        <f>IF($E714="","",VLOOKUP($E714,資料表!$G:$I,2,FALSE))</f>
        <v/>
      </c>
      <c r="G714" s="262" t="str">
        <f>IF($E714="","",VLOOKUP($E714,資料表!$G:$I,3,FALSE))</f>
        <v/>
      </c>
      <c r="H714" s="71"/>
      <c r="I714" s="72"/>
      <c r="J714" s="70"/>
      <c r="K714" s="278">
        <f t="shared" si="20"/>
        <v>0</v>
      </c>
      <c r="L714" s="278">
        <f t="shared" si="21"/>
        <v>0</v>
      </c>
      <c r="M714" s="75"/>
      <c r="N714" s="76"/>
      <c r="O714" s="76"/>
      <c r="P714" s="77"/>
      <c r="Q714" s="18" t="str">
        <f>IF(B714="","",VLOOKUP(B714,資料表!$A$3:$D$198,4,0))</f>
        <v/>
      </c>
    </row>
    <row r="715" spans="1:17" ht="20.100000000000001" customHeight="1">
      <c r="A715" s="290" t="str">
        <f>IF(B715="","",VLOOKUP(B715,資料表!$A$3:$E$298,5,0))</f>
        <v/>
      </c>
      <c r="B715" s="67"/>
      <c r="C715" s="259" t="str">
        <f>IF($B715="","",VLOOKUP($B715,資料表!$A:$C,2,FALSE))</f>
        <v/>
      </c>
      <c r="D715" s="259" t="str">
        <f>IF($B715="","",VLOOKUP($B715,資料表!$A:$C,3,FALSE))</f>
        <v/>
      </c>
      <c r="E715" s="263"/>
      <c r="F715" s="261" t="str">
        <f>IF($E715="","",VLOOKUP($E715,資料表!$G:$I,2,FALSE))</f>
        <v/>
      </c>
      <c r="G715" s="262" t="str">
        <f>IF($E715="","",VLOOKUP($E715,資料表!$G:$I,3,FALSE))</f>
        <v/>
      </c>
      <c r="H715" s="71"/>
      <c r="I715" s="72"/>
      <c r="J715" s="70"/>
      <c r="K715" s="278">
        <f t="shared" ref="K715:K778" si="22">IF(OR($M715=1,$M715=""),ROUND($J715*0.05,0),0)</f>
        <v>0</v>
      </c>
      <c r="L715" s="278">
        <f t="shared" ref="L715:L778" si="23">SUM(J715:K715)</f>
        <v>0</v>
      </c>
      <c r="M715" s="75"/>
      <c r="N715" s="76"/>
      <c r="O715" s="76"/>
      <c r="P715" s="77"/>
      <c r="Q715" s="18" t="str">
        <f>IF(B715="","",VLOOKUP(B715,資料表!$A$3:$D$198,4,0))</f>
        <v/>
      </c>
    </row>
    <row r="716" spans="1:17" ht="20.100000000000001" customHeight="1">
      <c r="A716" s="290" t="str">
        <f>IF(B716="","",VLOOKUP(B716,資料表!$A$3:$E$298,5,0))</f>
        <v/>
      </c>
      <c r="B716" s="67"/>
      <c r="C716" s="259" t="str">
        <f>IF($B716="","",VLOOKUP($B716,資料表!$A:$C,2,FALSE))</f>
        <v/>
      </c>
      <c r="D716" s="259" t="str">
        <f>IF($B716="","",VLOOKUP($B716,資料表!$A:$C,3,FALSE))</f>
        <v/>
      </c>
      <c r="E716" s="263"/>
      <c r="F716" s="261" t="str">
        <f>IF($E716="","",VLOOKUP($E716,資料表!$G:$I,2,FALSE))</f>
        <v/>
      </c>
      <c r="G716" s="262" t="str">
        <f>IF($E716="","",VLOOKUP($E716,資料表!$G:$I,3,FALSE))</f>
        <v/>
      </c>
      <c r="H716" s="71"/>
      <c r="I716" s="72"/>
      <c r="J716" s="70"/>
      <c r="K716" s="278">
        <f t="shared" si="22"/>
        <v>0</v>
      </c>
      <c r="L716" s="278">
        <f t="shared" si="23"/>
        <v>0</v>
      </c>
      <c r="M716" s="75"/>
      <c r="N716" s="76"/>
      <c r="O716" s="76"/>
      <c r="P716" s="77"/>
      <c r="Q716" s="18" t="str">
        <f>IF(B716="","",VLOOKUP(B716,資料表!$A$3:$D$198,4,0))</f>
        <v/>
      </c>
    </row>
    <row r="717" spans="1:17" ht="20.100000000000001" customHeight="1">
      <c r="A717" s="290" t="str">
        <f>IF(B717="","",VLOOKUP(B717,資料表!$A$3:$E$298,5,0))</f>
        <v/>
      </c>
      <c r="B717" s="67"/>
      <c r="C717" s="259" t="str">
        <f>IF($B717="","",VLOOKUP($B717,資料表!$A:$C,2,FALSE))</f>
        <v/>
      </c>
      <c r="D717" s="259" t="str">
        <f>IF($B717="","",VLOOKUP($B717,資料表!$A:$C,3,FALSE))</f>
        <v/>
      </c>
      <c r="E717" s="263"/>
      <c r="F717" s="261" t="str">
        <f>IF($E717="","",VLOOKUP($E717,資料表!$G:$I,2,FALSE))</f>
        <v/>
      </c>
      <c r="G717" s="262" t="str">
        <f>IF($E717="","",VLOOKUP($E717,資料表!$G:$I,3,FALSE))</f>
        <v/>
      </c>
      <c r="H717" s="71"/>
      <c r="I717" s="72"/>
      <c r="J717" s="70"/>
      <c r="K717" s="278">
        <f t="shared" si="22"/>
        <v>0</v>
      </c>
      <c r="L717" s="278">
        <f t="shared" si="23"/>
        <v>0</v>
      </c>
      <c r="M717" s="75"/>
      <c r="N717" s="76"/>
      <c r="O717" s="76"/>
      <c r="P717" s="77"/>
      <c r="Q717" s="18" t="str">
        <f>IF(B717="","",VLOOKUP(B717,資料表!$A$3:$D$198,4,0))</f>
        <v/>
      </c>
    </row>
    <row r="718" spans="1:17" ht="20.100000000000001" customHeight="1">
      <c r="A718" s="290" t="str">
        <f>IF(B718="","",VLOOKUP(B718,資料表!$A$3:$E$298,5,0))</f>
        <v/>
      </c>
      <c r="B718" s="67"/>
      <c r="C718" s="259" t="str">
        <f>IF($B718="","",VLOOKUP($B718,資料表!$A:$C,2,FALSE))</f>
        <v/>
      </c>
      <c r="D718" s="259" t="str">
        <f>IF($B718="","",VLOOKUP($B718,資料表!$A:$C,3,FALSE))</f>
        <v/>
      </c>
      <c r="E718" s="263"/>
      <c r="F718" s="261" t="str">
        <f>IF($E718="","",VLOOKUP($E718,資料表!$G:$I,2,FALSE))</f>
        <v/>
      </c>
      <c r="G718" s="262" t="str">
        <f>IF($E718="","",VLOOKUP($E718,資料表!$G:$I,3,FALSE))</f>
        <v/>
      </c>
      <c r="H718" s="71"/>
      <c r="I718" s="72"/>
      <c r="J718" s="70"/>
      <c r="K718" s="278">
        <f t="shared" si="22"/>
        <v>0</v>
      </c>
      <c r="L718" s="278">
        <f t="shared" si="23"/>
        <v>0</v>
      </c>
      <c r="M718" s="75"/>
      <c r="N718" s="76"/>
      <c r="O718" s="76"/>
      <c r="P718" s="77"/>
      <c r="Q718" s="18" t="str">
        <f>IF(B718="","",VLOOKUP(B718,資料表!$A$3:$D$198,4,0))</f>
        <v/>
      </c>
    </row>
    <row r="719" spans="1:17" ht="20.100000000000001" customHeight="1">
      <c r="A719" s="290" t="str">
        <f>IF(B719="","",VLOOKUP(B719,資料表!$A$3:$E$298,5,0))</f>
        <v/>
      </c>
      <c r="B719" s="67"/>
      <c r="C719" s="259" t="str">
        <f>IF($B719="","",VLOOKUP($B719,資料表!$A:$C,2,FALSE))</f>
        <v/>
      </c>
      <c r="D719" s="259" t="str">
        <f>IF($B719="","",VLOOKUP($B719,資料表!$A:$C,3,FALSE))</f>
        <v/>
      </c>
      <c r="E719" s="263"/>
      <c r="F719" s="261" t="str">
        <f>IF($E719="","",VLOOKUP($E719,資料表!$G:$I,2,FALSE))</f>
        <v/>
      </c>
      <c r="G719" s="262" t="str">
        <f>IF($E719="","",VLOOKUP($E719,資料表!$G:$I,3,FALSE))</f>
        <v/>
      </c>
      <c r="H719" s="71"/>
      <c r="I719" s="72"/>
      <c r="J719" s="70"/>
      <c r="K719" s="278">
        <f t="shared" si="22"/>
        <v>0</v>
      </c>
      <c r="L719" s="278">
        <f t="shared" si="23"/>
        <v>0</v>
      </c>
      <c r="M719" s="75"/>
      <c r="N719" s="76"/>
      <c r="O719" s="76"/>
      <c r="P719" s="77"/>
      <c r="Q719" s="18" t="str">
        <f>IF(B719="","",VLOOKUP(B719,資料表!$A$3:$D$198,4,0))</f>
        <v/>
      </c>
    </row>
    <row r="720" spans="1:17" ht="20.100000000000001" customHeight="1">
      <c r="A720" s="290" t="str">
        <f>IF(B720="","",VLOOKUP(B720,資料表!$A$3:$E$298,5,0))</f>
        <v/>
      </c>
      <c r="B720" s="67"/>
      <c r="C720" s="259" t="str">
        <f>IF($B720="","",VLOOKUP($B720,資料表!$A:$C,2,FALSE))</f>
        <v/>
      </c>
      <c r="D720" s="259" t="str">
        <f>IF($B720="","",VLOOKUP($B720,資料表!$A:$C,3,FALSE))</f>
        <v/>
      </c>
      <c r="E720" s="263"/>
      <c r="F720" s="261" t="str">
        <f>IF($E720="","",VLOOKUP($E720,資料表!$G:$I,2,FALSE))</f>
        <v/>
      </c>
      <c r="G720" s="262" t="str">
        <f>IF($E720="","",VLOOKUP($E720,資料表!$G:$I,3,FALSE))</f>
        <v/>
      </c>
      <c r="H720" s="71"/>
      <c r="I720" s="72"/>
      <c r="J720" s="70"/>
      <c r="K720" s="278">
        <f t="shared" si="22"/>
        <v>0</v>
      </c>
      <c r="L720" s="278">
        <f t="shared" si="23"/>
        <v>0</v>
      </c>
      <c r="M720" s="75"/>
      <c r="N720" s="76"/>
      <c r="O720" s="76"/>
      <c r="P720" s="77"/>
      <c r="Q720" s="18" t="str">
        <f>IF(B720="","",VLOOKUP(B720,資料表!$A$3:$D$198,4,0))</f>
        <v/>
      </c>
    </row>
    <row r="721" spans="1:17" ht="20.100000000000001" customHeight="1">
      <c r="A721" s="290" t="str">
        <f>IF(B721="","",VLOOKUP(B721,資料表!$A$3:$E$298,5,0))</f>
        <v/>
      </c>
      <c r="B721" s="67"/>
      <c r="C721" s="259" t="str">
        <f>IF($B721="","",VLOOKUP($B721,資料表!$A:$C,2,FALSE))</f>
        <v/>
      </c>
      <c r="D721" s="259" t="str">
        <f>IF($B721="","",VLOOKUP($B721,資料表!$A:$C,3,FALSE))</f>
        <v/>
      </c>
      <c r="E721" s="263"/>
      <c r="F721" s="261" t="str">
        <f>IF($E721="","",VLOOKUP($E721,資料表!$G:$I,2,FALSE))</f>
        <v/>
      </c>
      <c r="G721" s="262" t="str">
        <f>IF($E721="","",VLOOKUP($E721,資料表!$G:$I,3,FALSE))</f>
        <v/>
      </c>
      <c r="H721" s="71"/>
      <c r="I721" s="72"/>
      <c r="J721" s="70"/>
      <c r="K721" s="278">
        <f t="shared" si="22"/>
        <v>0</v>
      </c>
      <c r="L721" s="278">
        <f t="shared" si="23"/>
        <v>0</v>
      </c>
      <c r="M721" s="75"/>
      <c r="N721" s="76"/>
      <c r="O721" s="76"/>
      <c r="P721" s="77"/>
      <c r="Q721" s="18" t="str">
        <f>IF(B721="","",VLOOKUP(B721,資料表!$A$3:$D$198,4,0))</f>
        <v/>
      </c>
    </row>
    <row r="722" spans="1:17" ht="20.100000000000001" customHeight="1">
      <c r="A722" s="290" t="str">
        <f>IF(B722="","",VLOOKUP(B722,資料表!$A$3:$E$298,5,0))</f>
        <v/>
      </c>
      <c r="B722" s="67"/>
      <c r="C722" s="259" t="str">
        <f>IF($B722="","",VLOOKUP($B722,資料表!$A:$C,2,FALSE))</f>
        <v/>
      </c>
      <c r="D722" s="259" t="str">
        <f>IF($B722="","",VLOOKUP($B722,資料表!$A:$C,3,FALSE))</f>
        <v/>
      </c>
      <c r="E722" s="263"/>
      <c r="F722" s="261" t="str">
        <f>IF($E722="","",VLOOKUP($E722,資料表!$G:$I,2,FALSE))</f>
        <v/>
      </c>
      <c r="G722" s="262" t="str">
        <f>IF($E722="","",VLOOKUP($E722,資料表!$G:$I,3,FALSE))</f>
        <v/>
      </c>
      <c r="H722" s="71"/>
      <c r="I722" s="72"/>
      <c r="J722" s="70"/>
      <c r="K722" s="278">
        <f t="shared" si="22"/>
        <v>0</v>
      </c>
      <c r="L722" s="278">
        <f t="shared" si="23"/>
        <v>0</v>
      </c>
      <c r="M722" s="75"/>
      <c r="N722" s="76"/>
      <c r="O722" s="76"/>
      <c r="P722" s="77"/>
      <c r="Q722" s="18" t="str">
        <f>IF(B722="","",VLOOKUP(B722,資料表!$A$3:$D$198,4,0))</f>
        <v/>
      </c>
    </row>
    <row r="723" spans="1:17" ht="20.100000000000001" customHeight="1">
      <c r="A723" s="290" t="str">
        <f>IF(B723="","",VLOOKUP(B723,資料表!$A$3:$E$298,5,0))</f>
        <v/>
      </c>
      <c r="B723" s="67"/>
      <c r="C723" s="259" t="str">
        <f>IF($B723="","",VLOOKUP($B723,資料表!$A:$C,2,FALSE))</f>
        <v/>
      </c>
      <c r="D723" s="259" t="str">
        <f>IF($B723="","",VLOOKUP($B723,資料表!$A:$C,3,FALSE))</f>
        <v/>
      </c>
      <c r="E723" s="263"/>
      <c r="F723" s="261" t="str">
        <f>IF($E723="","",VLOOKUP($E723,資料表!$G:$I,2,FALSE))</f>
        <v/>
      </c>
      <c r="G723" s="262" t="str">
        <f>IF($E723="","",VLOOKUP($E723,資料表!$G:$I,3,FALSE))</f>
        <v/>
      </c>
      <c r="H723" s="71"/>
      <c r="I723" s="72"/>
      <c r="J723" s="70"/>
      <c r="K723" s="278">
        <f t="shared" si="22"/>
        <v>0</v>
      </c>
      <c r="L723" s="278">
        <f t="shared" si="23"/>
        <v>0</v>
      </c>
      <c r="M723" s="75"/>
      <c r="N723" s="76"/>
      <c r="O723" s="76"/>
      <c r="P723" s="77"/>
      <c r="Q723" s="18" t="str">
        <f>IF(B723="","",VLOOKUP(B723,資料表!$A$3:$D$198,4,0))</f>
        <v/>
      </c>
    </row>
    <row r="724" spans="1:17" ht="20.100000000000001" customHeight="1">
      <c r="A724" s="290" t="str">
        <f>IF(B724="","",VLOOKUP(B724,資料表!$A$3:$E$298,5,0))</f>
        <v/>
      </c>
      <c r="B724" s="67"/>
      <c r="C724" s="259" t="str">
        <f>IF($B724="","",VLOOKUP($B724,資料表!$A:$C,2,FALSE))</f>
        <v/>
      </c>
      <c r="D724" s="259" t="str">
        <f>IF($B724="","",VLOOKUP($B724,資料表!$A:$C,3,FALSE))</f>
        <v/>
      </c>
      <c r="E724" s="263"/>
      <c r="F724" s="261" t="str">
        <f>IF($E724="","",VLOOKUP($E724,資料表!$G:$I,2,FALSE))</f>
        <v/>
      </c>
      <c r="G724" s="262" t="str">
        <f>IF($E724="","",VLOOKUP($E724,資料表!$G:$I,3,FALSE))</f>
        <v/>
      </c>
      <c r="H724" s="71"/>
      <c r="I724" s="72"/>
      <c r="J724" s="70"/>
      <c r="K724" s="278">
        <f t="shared" si="22"/>
        <v>0</v>
      </c>
      <c r="L724" s="278">
        <f t="shared" si="23"/>
        <v>0</v>
      </c>
      <c r="M724" s="75"/>
      <c r="N724" s="76"/>
      <c r="O724" s="76"/>
      <c r="P724" s="77"/>
      <c r="Q724" s="18" t="str">
        <f>IF(B724="","",VLOOKUP(B724,資料表!$A$3:$D$198,4,0))</f>
        <v/>
      </c>
    </row>
    <row r="725" spans="1:17" ht="20.100000000000001" customHeight="1">
      <c r="A725" s="290" t="str">
        <f>IF(B725="","",VLOOKUP(B725,資料表!$A$3:$E$298,5,0))</f>
        <v/>
      </c>
      <c r="B725" s="67"/>
      <c r="C725" s="259" t="str">
        <f>IF($B725="","",VLOOKUP($B725,資料表!$A:$C,2,FALSE))</f>
        <v/>
      </c>
      <c r="D725" s="259" t="str">
        <f>IF($B725="","",VLOOKUP($B725,資料表!$A:$C,3,FALSE))</f>
        <v/>
      </c>
      <c r="E725" s="263"/>
      <c r="F725" s="261" t="str">
        <f>IF($E725="","",VLOOKUP($E725,資料表!$G:$I,2,FALSE))</f>
        <v/>
      </c>
      <c r="G725" s="262" t="str">
        <f>IF($E725="","",VLOOKUP($E725,資料表!$G:$I,3,FALSE))</f>
        <v/>
      </c>
      <c r="H725" s="71"/>
      <c r="I725" s="72"/>
      <c r="J725" s="70"/>
      <c r="K725" s="278">
        <f t="shared" si="22"/>
        <v>0</v>
      </c>
      <c r="L725" s="278">
        <f t="shared" si="23"/>
        <v>0</v>
      </c>
      <c r="M725" s="75"/>
      <c r="N725" s="76"/>
      <c r="O725" s="76"/>
      <c r="P725" s="77"/>
      <c r="Q725" s="18" t="str">
        <f>IF(B725="","",VLOOKUP(B725,資料表!$A$3:$D$198,4,0))</f>
        <v/>
      </c>
    </row>
    <row r="726" spans="1:17" ht="20.100000000000001" customHeight="1">
      <c r="A726" s="290" t="str">
        <f>IF(B726="","",VLOOKUP(B726,資料表!$A$3:$E$298,5,0))</f>
        <v/>
      </c>
      <c r="B726" s="67"/>
      <c r="C726" s="259" t="str">
        <f>IF($B726="","",VLOOKUP($B726,資料表!$A:$C,2,FALSE))</f>
        <v/>
      </c>
      <c r="D726" s="259" t="str">
        <f>IF($B726="","",VLOOKUP($B726,資料表!$A:$C,3,FALSE))</f>
        <v/>
      </c>
      <c r="E726" s="263"/>
      <c r="F726" s="261" t="str">
        <f>IF($E726="","",VLOOKUP($E726,資料表!$G:$I,2,FALSE))</f>
        <v/>
      </c>
      <c r="G726" s="262" t="str">
        <f>IF($E726="","",VLOOKUP($E726,資料表!$G:$I,3,FALSE))</f>
        <v/>
      </c>
      <c r="H726" s="71"/>
      <c r="I726" s="72"/>
      <c r="J726" s="70"/>
      <c r="K726" s="278">
        <f t="shared" si="22"/>
        <v>0</v>
      </c>
      <c r="L726" s="278">
        <f t="shared" si="23"/>
        <v>0</v>
      </c>
      <c r="M726" s="75"/>
      <c r="N726" s="76"/>
      <c r="O726" s="76"/>
      <c r="P726" s="77"/>
      <c r="Q726" s="18" t="str">
        <f>IF(B726="","",VLOOKUP(B726,資料表!$A$3:$D$198,4,0))</f>
        <v/>
      </c>
    </row>
    <row r="727" spans="1:17" ht="20.100000000000001" customHeight="1">
      <c r="A727" s="290" t="str">
        <f>IF(B727="","",VLOOKUP(B727,資料表!$A$3:$E$298,5,0))</f>
        <v/>
      </c>
      <c r="B727" s="67"/>
      <c r="C727" s="259" t="str">
        <f>IF($B727="","",VLOOKUP($B727,資料表!$A:$C,2,FALSE))</f>
        <v/>
      </c>
      <c r="D727" s="259" t="str">
        <f>IF($B727="","",VLOOKUP($B727,資料表!$A:$C,3,FALSE))</f>
        <v/>
      </c>
      <c r="E727" s="263"/>
      <c r="F727" s="261" t="str">
        <f>IF($E727="","",VLOOKUP($E727,資料表!$G:$I,2,FALSE))</f>
        <v/>
      </c>
      <c r="G727" s="262" t="str">
        <f>IF($E727="","",VLOOKUP($E727,資料表!$G:$I,3,FALSE))</f>
        <v/>
      </c>
      <c r="H727" s="71"/>
      <c r="I727" s="72"/>
      <c r="J727" s="70"/>
      <c r="K727" s="278">
        <f t="shared" si="22"/>
        <v>0</v>
      </c>
      <c r="L727" s="278">
        <f t="shared" si="23"/>
        <v>0</v>
      </c>
      <c r="M727" s="75"/>
      <c r="N727" s="76"/>
      <c r="O727" s="76"/>
      <c r="P727" s="77"/>
      <c r="Q727" s="18" t="str">
        <f>IF(B727="","",VLOOKUP(B727,資料表!$A$3:$D$198,4,0))</f>
        <v/>
      </c>
    </row>
    <row r="728" spans="1:17" ht="20.100000000000001" customHeight="1">
      <c r="A728" s="290" t="str">
        <f>IF(B728="","",VLOOKUP(B728,資料表!$A$3:$E$298,5,0))</f>
        <v/>
      </c>
      <c r="B728" s="67"/>
      <c r="C728" s="259" t="str">
        <f>IF($B728="","",VLOOKUP($B728,資料表!$A:$C,2,FALSE))</f>
        <v/>
      </c>
      <c r="D728" s="259" t="str">
        <f>IF($B728="","",VLOOKUP($B728,資料表!$A:$C,3,FALSE))</f>
        <v/>
      </c>
      <c r="E728" s="263"/>
      <c r="F728" s="261" t="str">
        <f>IF($E728="","",VLOOKUP($E728,資料表!$G:$I,2,FALSE))</f>
        <v/>
      </c>
      <c r="G728" s="262" t="str">
        <f>IF($E728="","",VLOOKUP($E728,資料表!$G:$I,3,FALSE))</f>
        <v/>
      </c>
      <c r="H728" s="71"/>
      <c r="I728" s="72"/>
      <c r="J728" s="70"/>
      <c r="K728" s="278">
        <f t="shared" si="22"/>
        <v>0</v>
      </c>
      <c r="L728" s="278">
        <f t="shared" si="23"/>
        <v>0</v>
      </c>
      <c r="M728" s="75"/>
      <c r="N728" s="76"/>
      <c r="O728" s="76"/>
      <c r="P728" s="77"/>
      <c r="Q728" s="18" t="str">
        <f>IF(B728="","",VLOOKUP(B728,資料表!$A$3:$D$198,4,0))</f>
        <v/>
      </c>
    </row>
    <row r="729" spans="1:17" ht="20.100000000000001" customHeight="1">
      <c r="A729" s="290" t="str">
        <f>IF(B729="","",VLOOKUP(B729,資料表!$A$3:$E$298,5,0))</f>
        <v/>
      </c>
      <c r="B729" s="67"/>
      <c r="C729" s="259" t="str">
        <f>IF($B729="","",VLOOKUP($B729,資料表!$A:$C,2,FALSE))</f>
        <v/>
      </c>
      <c r="D729" s="259" t="str">
        <f>IF($B729="","",VLOOKUP($B729,資料表!$A:$C,3,FALSE))</f>
        <v/>
      </c>
      <c r="E729" s="263"/>
      <c r="F729" s="261" t="str">
        <f>IF($E729="","",VLOOKUP($E729,資料表!$G:$I,2,FALSE))</f>
        <v/>
      </c>
      <c r="G729" s="262" t="str">
        <f>IF($E729="","",VLOOKUP($E729,資料表!$G:$I,3,FALSE))</f>
        <v/>
      </c>
      <c r="H729" s="71"/>
      <c r="I729" s="72"/>
      <c r="J729" s="70"/>
      <c r="K729" s="278">
        <f t="shared" si="22"/>
        <v>0</v>
      </c>
      <c r="L729" s="278">
        <f t="shared" si="23"/>
        <v>0</v>
      </c>
      <c r="M729" s="75"/>
      <c r="N729" s="76"/>
      <c r="O729" s="76"/>
      <c r="P729" s="77"/>
      <c r="Q729" s="18" t="str">
        <f>IF(B729="","",VLOOKUP(B729,資料表!$A$3:$D$198,4,0))</f>
        <v/>
      </c>
    </row>
    <row r="730" spans="1:17" ht="20.100000000000001" customHeight="1">
      <c r="A730" s="290" t="str">
        <f>IF(B730="","",VLOOKUP(B730,資料表!$A$3:$E$298,5,0))</f>
        <v/>
      </c>
      <c r="B730" s="67"/>
      <c r="C730" s="259" t="str">
        <f>IF($B730="","",VLOOKUP($B730,資料表!$A:$C,2,FALSE))</f>
        <v/>
      </c>
      <c r="D730" s="259" t="str">
        <f>IF($B730="","",VLOOKUP($B730,資料表!$A:$C,3,FALSE))</f>
        <v/>
      </c>
      <c r="E730" s="263"/>
      <c r="F730" s="261" t="str">
        <f>IF($E730="","",VLOOKUP($E730,資料表!$G:$I,2,FALSE))</f>
        <v/>
      </c>
      <c r="G730" s="262" t="str">
        <f>IF($E730="","",VLOOKUP($E730,資料表!$G:$I,3,FALSE))</f>
        <v/>
      </c>
      <c r="H730" s="71"/>
      <c r="I730" s="72"/>
      <c r="J730" s="70"/>
      <c r="K730" s="278">
        <f t="shared" si="22"/>
        <v>0</v>
      </c>
      <c r="L730" s="278">
        <f t="shared" si="23"/>
        <v>0</v>
      </c>
      <c r="M730" s="75"/>
      <c r="N730" s="76"/>
      <c r="O730" s="76"/>
      <c r="P730" s="77"/>
      <c r="Q730" s="18" t="str">
        <f>IF(B730="","",VLOOKUP(B730,資料表!$A$3:$D$198,4,0))</f>
        <v/>
      </c>
    </row>
    <row r="731" spans="1:17" ht="20.100000000000001" customHeight="1">
      <c r="A731" s="290" t="str">
        <f>IF(B731="","",VLOOKUP(B731,資料表!$A$3:$E$298,5,0))</f>
        <v/>
      </c>
      <c r="B731" s="67"/>
      <c r="C731" s="259" t="str">
        <f>IF($B731="","",VLOOKUP($B731,資料表!$A:$C,2,FALSE))</f>
        <v/>
      </c>
      <c r="D731" s="259" t="str">
        <f>IF($B731="","",VLOOKUP($B731,資料表!$A:$C,3,FALSE))</f>
        <v/>
      </c>
      <c r="E731" s="263"/>
      <c r="F731" s="261" t="str">
        <f>IF($E731="","",VLOOKUP($E731,資料表!$G:$I,2,FALSE))</f>
        <v/>
      </c>
      <c r="G731" s="262" t="str">
        <f>IF($E731="","",VLOOKUP($E731,資料表!$G:$I,3,FALSE))</f>
        <v/>
      </c>
      <c r="H731" s="71"/>
      <c r="I731" s="72"/>
      <c r="J731" s="70"/>
      <c r="K731" s="278">
        <f t="shared" si="22"/>
        <v>0</v>
      </c>
      <c r="L731" s="278">
        <f t="shared" si="23"/>
        <v>0</v>
      </c>
      <c r="M731" s="75"/>
      <c r="N731" s="76"/>
      <c r="O731" s="76"/>
      <c r="P731" s="77"/>
      <c r="Q731" s="18" t="str">
        <f>IF(B731="","",VLOOKUP(B731,資料表!$A$3:$D$198,4,0))</f>
        <v/>
      </c>
    </row>
    <row r="732" spans="1:17" ht="20.100000000000001" customHeight="1">
      <c r="A732" s="290" t="str">
        <f>IF(B732="","",VLOOKUP(B732,資料表!$A$3:$E$298,5,0))</f>
        <v/>
      </c>
      <c r="B732" s="67"/>
      <c r="C732" s="259" t="str">
        <f>IF($B732="","",VLOOKUP($B732,資料表!$A:$C,2,FALSE))</f>
        <v/>
      </c>
      <c r="D732" s="259" t="str">
        <f>IF($B732="","",VLOOKUP($B732,資料表!$A:$C,3,FALSE))</f>
        <v/>
      </c>
      <c r="E732" s="263"/>
      <c r="F732" s="261" t="str">
        <f>IF($E732="","",VLOOKUP($E732,資料表!$G:$I,2,FALSE))</f>
        <v/>
      </c>
      <c r="G732" s="262" t="str">
        <f>IF($E732="","",VLOOKUP($E732,資料表!$G:$I,3,FALSE))</f>
        <v/>
      </c>
      <c r="H732" s="71"/>
      <c r="I732" s="72"/>
      <c r="J732" s="70"/>
      <c r="K732" s="278">
        <f t="shared" si="22"/>
        <v>0</v>
      </c>
      <c r="L732" s="278">
        <f t="shared" si="23"/>
        <v>0</v>
      </c>
      <c r="M732" s="75"/>
      <c r="N732" s="76"/>
      <c r="O732" s="76"/>
      <c r="P732" s="77"/>
      <c r="Q732" s="18" t="str">
        <f>IF(B732="","",VLOOKUP(B732,資料表!$A$3:$D$198,4,0))</f>
        <v/>
      </c>
    </row>
    <row r="733" spans="1:17" ht="20.100000000000001" customHeight="1">
      <c r="A733" s="290" t="str">
        <f>IF(B733="","",VLOOKUP(B733,資料表!$A$3:$E$298,5,0))</f>
        <v/>
      </c>
      <c r="B733" s="67"/>
      <c r="C733" s="259" t="str">
        <f>IF($B733="","",VLOOKUP($B733,資料表!$A:$C,2,FALSE))</f>
        <v/>
      </c>
      <c r="D733" s="259" t="str">
        <f>IF($B733="","",VLOOKUP($B733,資料表!$A:$C,3,FALSE))</f>
        <v/>
      </c>
      <c r="E733" s="263"/>
      <c r="F733" s="261" t="str">
        <f>IF($E733="","",VLOOKUP($E733,資料表!$G:$I,2,FALSE))</f>
        <v/>
      </c>
      <c r="G733" s="262" t="str">
        <f>IF($E733="","",VLOOKUP($E733,資料表!$G:$I,3,FALSE))</f>
        <v/>
      </c>
      <c r="H733" s="71"/>
      <c r="I733" s="72"/>
      <c r="J733" s="70"/>
      <c r="K733" s="278">
        <f t="shared" si="22"/>
        <v>0</v>
      </c>
      <c r="L733" s="278">
        <f t="shared" si="23"/>
        <v>0</v>
      </c>
      <c r="M733" s="75"/>
      <c r="N733" s="76"/>
      <c r="O733" s="76"/>
      <c r="P733" s="77"/>
      <c r="Q733" s="18" t="str">
        <f>IF(B733="","",VLOOKUP(B733,資料表!$A$3:$D$198,4,0))</f>
        <v/>
      </c>
    </row>
    <row r="734" spans="1:17" ht="20.100000000000001" customHeight="1">
      <c r="A734" s="290" t="str">
        <f>IF(B734="","",VLOOKUP(B734,資料表!$A$3:$E$298,5,0))</f>
        <v/>
      </c>
      <c r="B734" s="67"/>
      <c r="C734" s="259" t="str">
        <f>IF($B734="","",VLOOKUP($B734,資料表!$A:$C,2,FALSE))</f>
        <v/>
      </c>
      <c r="D734" s="259" t="str">
        <f>IF($B734="","",VLOOKUP($B734,資料表!$A:$C,3,FALSE))</f>
        <v/>
      </c>
      <c r="E734" s="263"/>
      <c r="F734" s="261" t="str">
        <f>IF($E734="","",VLOOKUP($E734,資料表!$G:$I,2,FALSE))</f>
        <v/>
      </c>
      <c r="G734" s="262" t="str">
        <f>IF($E734="","",VLOOKUP($E734,資料表!$G:$I,3,FALSE))</f>
        <v/>
      </c>
      <c r="H734" s="71"/>
      <c r="I734" s="72"/>
      <c r="J734" s="70"/>
      <c r="K734" s="278">
        <f t="shared" si="22"/>
        <v>0</v>
      </c>
      <c r="L734" s="278">
        <f t="shared" si="23"/>
        <v>0</v>
      </c>
      <c r="M734" s="75"/>
      <c r="N734" s="76"/>
      <c r="O734" s="76"/>
      <c r="P734" s="77"/>
      <c r="Q734" s="18" t="str">
        <f>IF(B734="","",VLOOKUP(B734,資料表!$A$3:$D$198,4,0))</f>
        <v/>
      </c>
    </row>
    <row r="735" spans="1:17" ht="20.100000000000001" customHeight="1">
      <c r="A735" s="290" t="str">
        <f>IF(B735="","",VLOOKUP(B735,資料表!$A$3:$E$298,5,0))</f>
        <v/>
      </c>
      <c r="B735" s="67"/>
      <c r="C735" s="259" t="str">
        <f>IF($B735="","",VLOOKUP($B735,資料表!$A:$C,2,FALSE))</f>
        <v/>
      </c>
      <c r="D735" s="259" t="str">
        <f>IF($B735="","",VLOOKUP($B735,資料表!$A:$C,3,FALSE))</f>
        <v/>
      </c>
      <c r="E735" s="263"/>
      <c r="F735" s="261" t="str">
        <f>IF($E735="","",VLOOKUP($E735,資料表!$G:$I,2,FALSE))</f>
        <v/>
      </c>
      <c r="G735" s="262" t="str">
        <f>IF($E735="","",VLOOKUP($E735,資料表!$G:$I,3,FALSE))</f>
        <v/>
      </c>
      <c r="H735" s="71"/>
      <c r="I735" s="72"/>
      <c r="J735" s="70"/>
      <c r="K735" s="278">
        <f t="shared" si="22"/>
        <v>0</v>
      </c>
      <c r="L735" s="278">
        <f t="shared" si="23"/>
        <v>0</v>
      </c>
      <c r="M735" s="75"/>
      <c r="N735" s="76"/>
      <c r="O735" s="76"/>
      <c r="P735" s="77"/>
      <c r="Q735" s="18" t="str">
        <f>IF(B735="","",VLOOKUP(B735,資料表!$A$3:$D$198,4,0))</f>
        <v/>
      </c>
    </row>
    <row r="736" spans="1:17" ht="20.100000000000001" customHeight="1">
      <c r="A736" s="290" t="str">
        <f>IF(B736="","",VLOOKUP(B736,資料表!$A$3:$E$298,5,0))</f>
        <v/>
      </c>
      <c r="B736" s="67"/>
      <c r="C736" s="259" t="str">
        <f>IF($B736="","",VLOOKUP($B736,資料表!$A:$C,2,FALSE))</f>
        <v/>
      </c>
      <c r="D736" s="259" t="str">
        <f>IF($B736="","",VLOOKUP($B736,資料表!$A:$C,3,FALSE))</f>
        <v/>
      </c>
      <c r="E736" s="263"/>
      <c r="F736" s="261" t="str">
        <f>IF($E736="","",VLOOKUP($E736,資料表!$G:$I,2,FALSE))</f>
        <v/>
      </c>
      <c r="G736" s="262" t="str">
        <f>IF($E736="","",VLOOKUP($E736,資料表!$G:$I,3,FALSE))</f>
        <v/>
      </c>
      <c r="H736" s="71"/>
      <c r="I736" s="72"/>
      <c r="J736" s="70"/>
      <c r="K736" s="278">
        <f t="shared" si="22"/>
        <v>0</v>
      </c>
      <c r="L736" s="278">
        <f t="shared" si="23"/>
        <v>0</v>
      </c>
      <c r="M736" s="75"/>
      <c r="N736" s="76"/>
      <c r="O736" s="76"/>
      <c r="P736" s="77"/>
      <c r="Q736" s="18" t="str">
        <f>IF(B736="","",VLOOKUP(B736,資料表!$A$3:$D$198,4,0))</f>
        <v/>
      </c>
    </row>
    <row r="737" spans="1:17" ht="20.100000000000001" customHeight="1">
      <c r="A737" s="290" t="str">
        <f>IF(B737="","",VLOOKUP(B737,資料表!$A$3:$E$298,5,0))</f>
        <v/>
      </c>
      <c r="B737" s="67"/>
      <c r="C737" s="259" t="str">
        <f>IF($B737="","",VLOOKUP($B737,資料表!$A:$C,2,FALSE))</f>
        <v/>
      </c>
      <c r="D737" s="259" t="str">
        <f>IF($B737="","",VLOOKUP($B737,資料表!$A:$C,3,FALSE))</f>
        <v/>
      </c>
      <c r="E737" s="263"/>
      <c r="F737" s="261" t="str">
        <f>IF($E737="","",VLOOKUP($E737,資料表!$G:$I,2,FALSE))</f>
        <v/>
      </c>
      <c r="G737" s="262" t="str">
        <f>IF($E737="","",VLOOKUP($E737,資料表!$G:$I,3,FALSE))</f>
        <v/>
      </c>
      <c r="H737" s="71"/>
      <c r="I737" s="72"/>
      <c r="J737" s="70"/>
      <c r="K737" s="278">
        <f t="shared" si="22"/>
        <v>0</v>
      </c>
      <c r="L737" s="278">
        <f t="shared" si="23"/>
        <v>0</v>
      </c>
      <c r="M737" s="75"/>
      <c r="N737" s="76"/>
      <c r="O737" s="76"/>
      <c r="P737" s="77"/>
      <c r="Q737" s="18" t="str">
        <f>IF(B737="","",VLOOKUP(B737,資料表!$A$3:$D$198,4,0))</f>
        <v/>
      </c>
    </row>
    <row r="738" spans="1:17" ht="20.100000000000001" customHeight="1">
      <c r="A738" s="290" t="str">
        <f>IF(B738="","",VLOOKUP(B738,資料表!$A$3:$E$298,5,0))</f>
        <v/>
      </c>
      <c r="B738" s="67"/>
      <c r="C738" s="259" t="str">
        <f>IF($B738="","",VLOOKUP($B738,資料表!$A:$C,2,FALSE))</f>
        <v/>
      </c>
      <c r="D738" s="259" t="str">
        <f>IF($B738="","",VLOOKUP($B738,資料表!$A:$C,3,FALSE))</f>
        <v/>
      </c>
      <c r="E738" s="263"/>
      <c r="F738" s="261" t="str">
        <f>IF($E738="","",VLOOKUP($E738,資料表!$G:$I,2,FALSE))</f>
        <v/>
      </c>
      <c r="G738" s="262" t="str">
        <f>IF($E738="","",VLOOKUP($E738,資料表!$G:$I,3,FALSE))</f>
        <v/>
      </c>
      <c r="H738" s="71"/>
      <c r="I738" s="72"/>
      <c r="J738" s="70"/>
      <c r="K738" s="278">
        <f t="shared" si="22"/>
        <v>0</v>
      </c>
      <c r="L738" s="278">
        <f t="shared" si="23"/>
        <v>0</v>
      </c>
      <c r="M738" s="75"/>
      <c r="N738" s="76"/>
      <c r="O738" s="76"/>
      <c r="P738" s="77"/>
      <c r="Q738" s="18" t="str">
        <f>IF(B738="","",VLOOKUP(B738,資料表!$A$3:$D$198,4,0))</f>
        <v/>
      </c>
    </row>
    <row r="739" spans="1:17" ht="20.100000000000001" customHeight="1">
      <c r="A739" s="290" t="str">
        <f>IF(B739="","",VLOOKUP(B739,資料表!$A$3:$E$298,5,0))</f>
        <v/>
      </c>
      <c r="B739" s="67"/>
      <c r="C739" s="259" t="str">
        <f>IF($B739="","",VLOOKUP($B739,資料表!$A:$C,2,FALSE))</f>
        <v/>
      </c>
      <c r="D739" s="259" t="str">
        <f>IF($B739="","",VLOOKUP($B739,資料表!$A:$C,3,FALSE))</f>
        <v/>
      </c>
      <c r="E739" s="263"/>
      <c r="F739" s="261" t="str">
        <f>IF($E739="","",VLOOKUP($E739,資料表!$G:$I,2,FALSE))</f>
        <v/>
      </c>
      <c r="G739" s="262" t="str">
        <f>IF($E739="","",VLOOKUP($E739,資料表!$G:$I,3,FALSE))</f>
        <v/>
      </c>
      <c r="H739" s="71"/>
      <c r="I739" s="72"/>
      <c r="J739" s="70"/>
      <c r="K739" s="278">
        <f t="shared" si="22"/>
        <v>0</v>
      </c>
      <c r="L739" s="278">
        <f t="shared" si="23"/>
        <v>0</v>
      </c>
      <c r="M739" s="75"/>
      <c r="N739" s="76"/>
      <c r="O739" s="76"/>
      <c r="P739" s="77"/>
      <c r="Q739" s="18" t="str">
        <f>IF(B739="","",VLOOKUP(B739,資料表!$A$3:$D$198,4,0))</f>
        <v/>
      </c>
    </row>
    <row r="740" spans="1:17" ht="20.100000000000001" customHeight="1">
      <c r="A740" s="290" t="str">
        <f>IF(B740="","",VLOOKUP(B740,資料表!$A$3:$E$298,5,0))</f>
        <v/>
      </c>
      <c r="B740" s="67"/>
      <c r="C740" s="259" t="str">
        <f>IF($B740="","",VLOOKUP($B740,資料表!$A:$C,2,FALSE))</f>
        <v/>
      </c>
      <c r="D740" s="259" t="str">
        <f>IF($B740="","",VLOOKUP($B740,資料表!$A:$C,3,FALSE))</f>
        <v/>
      </c>
      <c r="E740" s="263"/>
      <c r="F740" s="261" t="str">
        <f>IF($E740="","",VLOOKUP($E740,資料表!$G:$I,2,FALSE))</f>
        <v/>
      </c>
      <c r="G740" s="262" t="str">
        <f>IF($E740="","",VLOOKUP($E740,資料表!$G:$I,3,FALSE))</f>
        <v/>
      </c>
      <c r="H740" s="71"/>
      <c r="I740" s="72"/>
      <c r="J740" s="70"/>
      <c r="K740" s="278">
        <f t="shared" si="22"/>
        <v>0</v>
      </c>
      <c r="L740" s="278">
        <f t="shared" si="23"/>
        <v>0</v>
      </c>
      <c r="M740" s="75"/>
      <c r="N740" s="76"/>
      <c r="O740" s="76"/>
      <c r="P740" s="77"/>
      <c r="Q740" s="18" t="str">
        <f>IF(B740="","",VLOOKUP(B740,資料表!$A$3:$D$198,4,0))</f>
        <v/>
      </c>
    </row>
    <row r="741" spans="1:17" ht="20.100000000000001" customHeight="1">
      <c r="A741" s="290" t="str">
        <f>IF(B741="","",VLOOKUP(B741,資料表!$A$3:$E$298,5,0))</f>
        <v/>
      </c>
      <c r="B741" s="67"/>
      <c r="C741" s="259" t="str">
        <f>IF($B741="","",VLOOKUP($B741,資料表!$A:$C,2,FALSE))</f>
        <v/>
      </c>
      <c r="D741" s="259" t="str">
        <f>IF($B741="","",VLOOKUP($B741,資料表!$A:$C,3,FALSE))</f>
        <v/>
      </c>
      <c r="E741" s="263"/>
      <c r="F741" s="261" t="str">
        <f>IF($E741="","",VLOOKUP($E741,資料表!$G:$I,2,FALSE))</f>
        <v/>
      </c>
      <c r="G741" s="262" t="str">
        <f>IF($E741="","",VLOOKUP($E741,資料表!$G:$I,3,FALSE))</f>
        <v/>
      </c>
      <c r="H741" s="71"/>
      <c r="I741" s="72"/>
      <c r="J741" s="70"/>
      <c r="K741" s="278">
        <f t="shared" si="22"/>
        <v>0</v>
      </c>
      <c r="L741" s="278">
        <f t="shared" si="23"/>
        <v>0</v>
      </c>
      <c r="M741" s="75"/>
      <c r="N741" s="76"/>
      <c r="O741" s="76"/>
      <c r="P741" s="77"/>
      <c r="Q741" s="18" t="str">
        <f>IF(B741="","",VLOOKUP(B741,資料表!$A$3:$D$198,4,0))</f>
        <v/>
      </c>
    </row>
    <row r="742" spans="1:17" ht="20.100000000000001" customHeight="1">
      <c r="A742" s="290" t="str">
        <f>IF(B742="","",VLOOKUP(B742,資料表!$A$3:$E$298,5,0))</f>
        <v/>
      </c>
      <c r="B742" s="67"/>
      <c r="C742" s="259" t="str">
        <f>IF($B742="","",VLOOKUP($B742,資料表!$A:$C,2,FALSE))</f>
        <v/>
      </c>
      <c r="D742" s="259" t="str">
        <f>IF($B742="","",VLOOKUP($B742,資料表!$A:$C,3,FALSE))</f>
        <v/>
      </c>
      <c r="E742" s="263"/>
      <c r="F742" s="261" t="str">
        <f>IF($E742="","",VLOOKUP($E742,資料表!$G:$I,2,FALSE))</f>
        <v/>
      </c>
      <c r="G742" s="262" t="str">
        <f>IF($E742="","",VLOOKUP($E742,資料表!$G:$I,3,FALSE))</f>
        <v/>
      </c>
      <c r="H742" s="71"/>
      <c r="I742" s="72"/>
      <c r="J742" s="70"/>
      <c r="K742" s="278">
        <f t="shared" si="22"/>
        <v>0</v>
      </c>
      <c r="L742" s="278">
        <f t="shared" si="23"/>
        <v>0</v>
      </c>
      <c r="M742" s="75"/>
      <c r="N742" s="76"/>
      <c r="O742" s="76"/>
      <c r="P742" s="77"/>
      <c r="Q742" s="18" t="str">
        <f>IF(B742="","",VLOOKUP(B742,資料表!$A$3:$D$198,4,0))</f>
        <v/>
      </c>
    </row>
    <row r="743" spans="1:17" ht="20.100000000000001" customHeight="1">
      <c r="A743" s="290" t="str">
        <f>IF(B743="","",VLOOKUP(B743,資料表!$A$3:$E$298,5,0))</f>
        <v/>
      </c>
      <c r="B743" s="67"/>
      <c r="C743" s="259" t="str">
        <f>IF($B743="","",VLOOKUP($B743,資料表!$A:$C,2,FALSE))</f>
        <v/>
      </c>
      <c r="D743" s="259" t="str">
        <f>IF($B743="","",VLOOKUP($B743,資料表!$A:$C,3,FALSE))</f>
        <v/>
      </c>
      <c r="E743" s="263"/>
      <c r="F743" s="261" t="str">
        <f>IF($E743="","",VLOOKUP($E743,資料表!$G:$I,2,FALSE))</f>
        <v/>
      </c>
      <c r="G743" s="262" t="str">
        <f>IF($E743="","",VLOOKUP($E743,資料表!$G:$I,3,FALSE))</f>
        <v/>
      </c>
      <c r="H743" s="71"/>
      <c r="I743" s="72"/>
      <c r="J743" s="70"/>
      <c r="K743" s="278">
        <f t="shared" si="22"/>
        <v>0</v>
      </c>
      <c r="L743" s="278">
        <f t="shared" si="23"/>
        <v>0</v>
      </c>
      <c r="M743" s="75"/>
      <c r="N743" s="76"/>
      <c r="O743" s="76"/>
      <c r="P743" s="77"/>
      <c r="Q743" s="18" t="str">
        <f>IF(B743="","",VLOOKUP(B743,資料表!$A$3:$D$198,4,0))</f>
        <v/>
      </c>
    </row>
    <row r="744" spans="1:17" ht="20.100000000000001" customHeight="1">
      <c r="A744" s="290" t="str">
        <f>IF(B744="","",VLOOKUP(B744,資料表!$A$3:$E$298,5,0))</f>
        <v/>
      </c>
      <c r="B744" s="67"/>
      <c r="C744" s="259" t="str">
        <f>IF($B744="","",VLOOKUP($B744,資料表!$A:$C,2,FALSE))</f>
        <v/>
      </c>
      <c r="D744" s="259" t="str">
        <f>IF($B744="","",VLOOKUP($B744,資料表!$A:$C,3,FALSE))</f>
        <v/>
      </c>
      <c r="E744" s="263"/>
      <c r="F744" s="261" t="str">
        <f>IF($E744="","",VLOOKUP($E744,資料表!$G:$I,2,FALSE))</f>
        <v/>
      </c>
      <c r="G744" s="262" t="str">
        <f>IF($E744="","",VLOOKUP($E744,資料表!$G:$I,3,FALSE))</f>
        <v/>
      </c>
      <c r="H744" s="71"/>
      <c r="I744" s="72"/>
      <c r="J744" s="70"/>
      <c r="K744" s="278">
        <f t="shared" si="22"/>
        <v>0</v>
      </c>
      <c r="L744" s="278">
        <f t="shared" si="23"/>
        <v>0</v>
      </c>
      <c r="M744" s="75"/>
      <c r="N744" s="76"/>
      <c r="O744" s="76"/>
      <c r="P744" s="77"/>
      <c r="Q744" s="18" t="str">
        <f>IF(B744="","",VLOOKUP(B744,資料表!$A$3:$D$198,4,0))</f>
        <v/>
      </c>
    </row>
    <row r="745" spans="1:17" ht="20.100000000000001" customHeight="1">
      <c r="A745" s="290" t="str">
        <f>IF(B745="","",VLOOKUP(B745,資料表!$A$3:$E$298,5,0))</f>
        <v/>
      </c>
      <c r="B745" s="67"/>
      <c r="C745" s="259" t="str">
        <f>IF($B745="","",VLOOKUP($B745,資料表!$A:$C,2,FALSE))</f>
        <v/>
      </c>
      <c r="D745" s="259" t="str">
        <f>IF($B745="","",VLOOKUP($B745,資料表!$A:$C,3,FALSE))</f>
        <v/>
      </c>
      <c r="E745" s="263"/>
      <c r="F745" s="261" t="str">
        <f>IF($E745="","",VLOOKUP($E745,資料表!$G:$I,2,FALSE))</f>
        <v/>
      </c>
      <c r="G745" s="262" t="str">
        <f>IF($E745="","",VLOOKUP($E745,資料表!$G:$I,3,FALSE))</f>
        <v/>
      </c>
      <c r="H745" s="71"/>
      <c r="I745" s="72"/>
      <c r="J745" s="70"/>
      <c r="K745" s="278">
        <f t="shared" si="22"/>
        <v>0</v>
      </c>
      <c r="L745" s="278">
        <f t="shared" si="23"/>
        <v>0</v>
      </c>
      <c r="M745" s="75"/>
      <c r="N745" s="76"/>
      <c r="O745" s="76"/>
      <c r="P745" s="77"/>
      <c r="Q745" s="18" t="str">
        <f>IF(B745="","",VLOOKUP(B745,資料表!$A$3:$D$198,4,0))</f>
        <v/>
      </c>
    </row>
    <row r="746" spans="1:17" ht="20.100000000000001" customHeight="1">
      <c r="A746" s="290" t="str">
        <f>IF(B746="","",VLOOKUP(B746,資料表!$A$3:$E$298,5,0))</f>
        <v/>
      </c>
      <c r="B746" s="67"/>
      <c r="C746" s="259" t="str">
        <f>IF($B746="","",VLOOKUP($B746,資料表!$A:$C,2,FALSE))</f>
        <v/>
      </c>
      <c r="D746" s="259" t="str">
        <f>IF($B746="","",VLOOKUP($B746,資料表!$A:$C,3,FALSE))</f>
        <v/>
      </c>
      <c r="E746" s="263"/>
      <c r="F746" s="261" t="str">
        <f>IF($E746="","",VLOOKUP($E746,資料表!$G:$I,2,FALSE))</f>
        <v/>
      </c>
      <c r="G746" s="262" t="str">
        <f>IF($E746="","",VLOOKUP($E746,資料表!$G:$I,3,FALSE))</f>
        <v/>
      </c>
      <c r="H746" s="71"/>
      <c r="I746" s="72"/>
      <c r="J746" s="70"/>
      <c r="K746" s="278">
        <f t="shared" si="22"/>
        <v>0</v>
      </c>
      <c r="L746" s="278">
        <f t="shared" si="23"/>
        <v>0</v>
      </c>
      <c r="M746" s="75"/>
      <c r="N746" s="76"/>
      <c r="O746" s="76"/>
      <c r="P746" s="77"/>
      <c r="Q746" s="18" t="str">
        <f>IF(B746="","",VLOOKUP(B746,資料表!$A$3:$D$198,4,0))</f>
        <v/>
      </c>
    </row>
    <row r="747" spans="1:17" ht="20.100000000000001" customHeight="1">
      <c r="A747" s="290" t="str">
        <f>IF(B747="","",VLOOKUP(B747,資料表!$A$3:$E$298,5,0))</f>
        <v/>
      </c>
      <c r="B747" s="67"/>
      <c r="C747" s="259" t="str">
        <f>IF($B747="","",VLOOKUP($B747,資料表!$A:$C,2,FALSE))</f>
        <v/>
      </c>
      <c r="D747" s="259" t="str">
        <f>IF($B747="","",VLOOKUP($B747,資料表!$A:$C,3,FALSE))</f>
        <v/>
      </c>
      <c r="E747" s="263"/>
      <c r="F747" s="261" t="str">
        <f>IF($E747="","",VLOOKUP($E747,資料表!$G:$I,2,FALSE))</f>
        <v/>
      </c>
      <c r="G747" s="262" t="str">
        <f>IF($E747="","",VLOOKUP($E747,資料表!$G:$I,3,FALSE))</f>
        <v/>
      </c>
      <c r="H747" s="71"/>
      <c r="I747" s="72"/>
      <c r="J747" s="70"/>
      <c r="K747" s="278">
        <f t="shared" si="22"/>
        <v>0</v>
      </c>
      <c r="L747" s="278">
        <f t="shared" si="23"/>
        <v>0</v>
      </c>
      <c r="M747" s="75"/>
      <c r="N747" s="76"/>
      <c r="O747" s="76"/>
      <c r="P747" s="77"/>
      <c r="Q747" s="18" t="str">
        <f>IF(B747="","",VLOOKUP(B747,資料表!$A$3:$D$198,4,0))</f>
        <v/>
      </c>
    </row>
    <row r="748" spans="1:17" ht="20.100000000000001" customHeight="1">
      <c r="A748" s="290" t="str">
        <f>IF(B748="","",VLOOKUP(B748,資料表!$A$3:$E$298,5,0))</f>
        <v/>
      </c>
      <c r="B748" s="67"/>
      <c r="C748" s="259" t="str">
        <f>IF($B748="","",VLOOKUP($B748,資料表!$A:$C,2,FALSE))</f>
        <v/>
      </c>
      <c r="D748" s="259" t="str">
        <f>IF($B748="","",VLOOKUP($B748,資料表!$A:$C,3,FALSE))</f>
        <v/>
      </c>
      <c r="E748" s="263"/>
      <c r="F748" s="261" t="str">
        <f>IF($E748="","",VLOOKUP($E748,資料表!$G:$I,2,FALSE))</f>
        <v/>
      </c>
      <c r="G748" s="262" t="str">
        <f>IF($E748="","",VLOOKUP($E748,資料表!$G:$I,3,FALSE))</f>
        <v/>
      </c>
      <c r="H748" s="71"/>
      <c r="I748" s="72"/>
      <c r="J748" s="70"/>
      <c r="K748" s="278">
        <f t="shared" si="22"/>
        <v>0</v>
      </c>
      <c r="L748" s="278">
        <f t="shared" si="23"/>
        <v>0</v>
      </c>
      <c r="M748" s="75"/>
      <c r="N748" s="76"/>
      <c r="O748" s="76"/>
      <c r="P748" s="77"/>
      <c r="Q748" s="18" t="str">
        <f>IF(B748="","",VLOOKUP(B748,資料表!$A$3:$D$198,4,0))</f>
        <v/>
      </c>
    </row>
    <row r="749" spans="1:17" ht="20.100000000000001" customHeight="1">
      <c r="A749" s="290" t="str">
        <f>IF(B749="","",VLOOKUP(B749,資料表!$A$3:$E$298,5,0))</f>
        <v/>
      </c>
      <c r="B749" s="67"/>
      <c r="C749" s="259" t="str">
        <f>IF($B749="","",VLOOKUP($B749,資料表!$A:$C,2,FALSE))</f>
        <v/>
      </c>
      <c r="D749" s="259" t="str">
        <f>IF($B749="","",VLOOKUP($B749,資料表!$A:$C,3,FALSE))</f>
        <v/>
      </c>
      <c r="E749" s="263"/>
      <c r="F749" s="261" t="str">
        <f>IF($E749="","",VLOOKUP($E749,資料表!$G:$I,2,FALSE))</f>
        <v/>
      </c>
      <c r="G749" s="262" t="str">
        <f>IF($E749="","",VLOOKUP($E749,資料表!$G:$I,3,FALSE))</f>
        <v/>
      </c>
      <c r="H749" s="71"/>
      <c r="I749" s="72"/>
      <c r="J749" s="70"/>
      <c r="K749" s="278">
        <f t="shared" si="22"/>
        <v>0</v>
      </c>
      <c r="L749" s="278">
        <f t="shared" si="23"/>
        <v>0</v>
      </c>
      <c r="M749" s="75"/>
      <c r="N749" s="76"/>
      <c r="O749" s="76"/>
      <c r="P749" s="77"/>
      <c r="Q749" s="18" t="str">
        <f>IF(B749="","",VLOOKUP(B749,資料表!$A$3:$D$198,4,0))</f>
        <v/>
      </c>
    </row>
    <row r="750" spans="1:17" ht="20.100000000000001" customHeight="1">
      <c r="A750" s="290" t="str">
        <f>IF(B750="","",VLOOKUP(B750,資料表!$A$3:$E$298,5,0))</f>
        <v/>
      </c>
      <c r="B750" s="67"/>
      <c r="C750" s="259" t="str">
        <f>IF($B750="","",VLOOKUP($B750,資料表!$A:$C,2,FALSE))</f>
        <v/>
      </c>
      <c r="D750" s="259" t="str">
        <f>IF($B750="","",VLOOKUP($B750,資料表!$A:$C,3,FALSE))</f>
        <v/>
      </c>
      <c r="E750" s="263"/>
      <c r="F750" s="261" t="str">
        <f>IF($E750="","",VLOOKUP($E750,資料表!$G:$I,2,FALSE))</f>
        <v/>
      </c>
      <c r="G750" s="262" t="str">
        <f>IF($E750="","",VLOOKUP($E750,資料表!$G:$I,3,FALSE))</f>
        <v/>
      </c>
      <c r="H750" s="71"/>
      <c r="I750" s="72"/>
      <c r="J750" s="70"/>
      <c r="K750" s="278">
        <f t="shared" si="22"/>
        <v>0</v>
      </c>
      <c r="L750" s="278">
        <f t="shared" si="23"/>
        <v>0</v>
      </c>
      <c r="M750" s="75"/>
      <c r="N750" s="76"/>
      <c r="O750" s="76"/>
      <c r="P750" s="77"/>
      <c r="Q750" s="18" t="str">
        <f>IF(B750="","",VLOOKUP(B750,資料表!$A$3:$D$198,4,0))</f>
        <v/>
      </c>
    </row>
    <row r="751" spans="1:17" ht="20.100000000000001" customHeight="1">
      <c r="A751" s="290" t="str">
        <f>IF(B751="","",VLOOKUP(B751,資料表!$A$3:$E$298,5,0))</f>
        <v/>
      </c>
      <c r="B751" s="67"/>
      <c r="C751" s="259" t="str">
        <f>IF($B751="","",VLOOKUP($B751,資料表!$A:$C,2,FALSE))</f>
        <v/>
      </c>
      <c r="D751" s="259" t="str">
        <f>IF($B751="","",VLOOKUP($B751,資料表!$A:$C,3,FALSE))</f>
        <v/>
      </c>
      <c r="E751" s="263"/>
      <c r="F751" s="261" t="str">
        <f>IF($E751="","",VLOOKUP($E751,資料表!$G:$I,2,FALSE))</f>
        <v/>
      </c>
      <c r="G751" s="262" t="str">
        <f>IF($E751="","",VLOOKUP($E751,資料表!$G:$I,3,FALSE))</f>
        <v/>
      </c>
      <c r="H751" s="71"/>
      <c r="I751" s="72"/>
      <c r="J751" s="70"/>
      <c r="K751" s="278">
        <f t="shared" si="22"/>
        <v>0</v>
      </c>
      <c r="L751" s="278">
        <f t="shared" si="23"/>
        <v>0</v>
      </c>
      <c r="M751" s="75"/>
      <c r="N751" s="76"/>
      <c r="O751" s="76"/>
      <c r="P751" s="77"/>
      <c r="Q751" s="18" t="str">
        <f>IF(B751="","",VLOOKUP(B751,資料表!$A$3:$D$198,4,0))</f>
        <v/>
      </c>
    </row>
    <row r="752" spans="1:17" ht="20.100000000000001" customHeight="1">
      <c r="A752" s="290" t="str">
        <f>IF(B752="","",VLOOKUP(B752,資料表!$A$3:$E$298,5,0))</f>
        <v/>
      </c>
      <c r="B752" s="67"/>
      <c r="C752" s="259" t="str">
        <f>IF($B752="","",VLOOKUP($B752,資料表!$A:$C,2,FALSE))</f>
        <v/>
      </c>
      <c r="D752" s="259" t="str">
        <f>IF($B752="","",VLOOKUP($B752,資料表!$A:$C,3,FALSE))</f>
        <v/>
      </c>
      <c r="E752" s="263"/>
      <c r="F752" s="261" t="str">
        <f>IF($E752="","",VLOOKUP($E752,資料表!$G:$I,2,FALSE))</f>
        <v/>
      </c>
      <c r="G752" s="262" t="str">
        <f>IF($E752="","",VLOOKUP($E752,資料表!$G:$I,3,FALSE))</f>
        <v/>
      </c>
      <c r="H752" s="71"/>
      <c r="I752" s="72"/>
      <c r="J752" s="70"/>
      <c r="K752" s="278">
        <f t="shared" si="22"/>
        <v>0</v>
      </c>
      <c r="L752" s="278">
        <f t="shared" si="23"/>
        <v>0</v>
      </c>
      <c r="M752" s="75"/>
      <c r="N752" s="76"/>
      <c r="O752" s="76"/>
      <c r="P752" s="77"/>
      <c r="Q752" s="18" t="str">
        <f>IF(B752="","",VLOOKUP(B752,資料表!$A$3:$D$198,4,0))</f>
        <v/>
      </c>
    </row>
    <row r="753" spans="1:17" ht="20.100000000000001" customHeight="1">
      <c r="A753" s="290" t="str">
        <f>IF(B753="","",VLOOKUP(B753,資料表!$A$3:$E$298,5,0))</f>
        <v/>
      </c>
      <c r="B753" s="67"/>
      <c r="C753" s="259" t="str">
        <f>IF($B753="","",VLOOKUP($B753,資料表!$A:$C,2,FALSE))</f>
        <v/>
      </c>
      <c r="D753" s="259" t="str">
        <f>IF($B753="","",VLOOKUP($B753,資料表!$A:$C,3,FALSE))</f>
        <v/>
      </c>
      <c r="E753" s="263"/>
      <c r="F753" s="261" t="str">
        <f>IF($E753="","",VLOOKUP($E753,資料表!$G:$I,2,FALSE))</f>
        <v/>
      </c>
      <c r="G753" s="262" t="str">
        <f>IF($E753="","",VLOOKUP($E753,資料表!$G:$I,3,FALSE))</f>
        <v/>
      </c>
      <c r="H753" s="71"/>
      <c r="I753" s="72"/>
      <c r="J753" s="70"/>
      <c r="K753" s="278">
        <f t="shared" si="22"/>
        <v>0</v>
      </c>
      <c r="L753" s="278">
        <f t="shared" si="23"/>
        <v>0</v>
      </c>
      <c r="M753" s="75"/>
      <c r="N753" s="76"/>
      <c r="O753" s="76"/>
      <c r="P753" s="77"/>
      <c r="Q753" s="18" t="str">
        <f>IF(B753="","",VLOOKUP(B753,資料表!$A$3:$D$198,4,0))</f>
        <v/>
      </c>
    </row>
    <row r="754" spans="1:17" ht="20.100000000000001" customHeight="1">
      <c r="A754" s="290" t="str">
        <f>IF(B754="","",VLOOKUP(B754,資料表!$A$3:$E$298,5,0))</f>
        <v/>
      </c>
      <c r="B754" s="67"/>
      <c r="C754" s="259" t="str">
        <f>IF($B754="","",VLOOKUP($B754,資料表!$A:$C,2,FALSE))</f>
        <v/>
      </c>
      <c r="D754" s="259" t="str">
        <f>IF($B754="","",VLOOKUP($B754,資料表!$A:$C,3,FALSE))</f>
        <v/>
      </c>
      <c r="E754" s="263"/>
      <c r="F754" s="261" t="str">
        <f>IF($E754="","",VLOOKUP($E754,資料表!$G:$I,2,FALSE))</f>
        <v/>
      </c>
      <c r="G754" s="262" t="str">
        <f>IF($E754="","",VLOOKUP($E754,資料表!$G:$I,3,FALSE))</f>
        <v/>
      </c>
      <c r="H754" s="71"/>
      <c r="I754" s="72"/>
      <c r="J754" s="70"/>
      <c r="K754" s="278">
        <f t="shared" si="22"/>
        <v>0</v>
      </c>
      <c r="L754" s="278">
        <f t="shared" si="23"/>
        <v>0</v>
      </c>
      <c r="M754" s="75"/>
      <c r="N754" s="76"/>
      <c r="O754" s="76"/>
      <c r="P754" s="77"/>
      <c r="Q754" s="18" t="str">
        <f>IF(B754="","",VLOOKUP(B754,資料表!$A$3:$D$198,4,0))</f>
        <v/>
      </c>
    </row>
    <row r="755" spans="1:17" ht="20.100000000000001" customHeight="1">
      <c r="A755" s="290" t="str">
        <f>IF(B755="","",VLOOKUP(B755,資料表!$A$3:$E$298,5,0))</f>
        <v/>
      </c>
      <c r="B755" s="67"/>
      <c r="C755" s="259" t="str">
        <f>IF($B755="","",VLOOKUP($B755,資料表!$A:$C,2,FALSE))</f>
        <v/>
      </c>
      <c r="D755" s="259" t="str">
        <f>IF($B755="","",VLOOKUP($B755,資料表!$A:$C,3,FALSE))</f>
        <v/>
      </c>
      <c r="E755" s="263"/>
      <c r="F755" s="261" t="str">
        <f>IF($E755="","",VLOOKUP($E755,資料表!$G:$I,2,FALSE))</f>
        <v/>
      </c>
      <c r="G755" s="262" t="str">
        <f>IF($E755="","",VLOOKUP($E755,資料表!$G:$I,3,FALSE))</f>
        <v/>
      </c>
      <c r="H755" s="71"/>
      <c r="I755" s="72"/>
      <c r="J755" s="70"/>
      <c r="K755" s="278">
        <f t="shared" si="22"/>
        <v>0</v>
      </c>
      <c r="L755" s="278">
        <f t="shared" si="23"/>
        <v>0</v>
      </c>
      <c r="M755" s="75"/>
      <c r="N755" s="76"/>
      <c r="O755" s="76"/>
      <c r="P755" s="77"/>
      <c r="Q755" s="18" t="str">
        <f>IF(B755="","",VLOOKUP(B755,資料表!$A$3:$D$198,4,0))</f>
        <v/>
      </c>
    </row>
    <row r="756" spans="1:17" ht="20.100000000000001" customHeight="1">
      <c r="A756" s="290" t="str">
        <f>IF(B756="","",VLOOKUP(B756,資料表!$A$3:$E$298,5,0))</f>
        <v/>
      </c>
      <c r="B756" s="67"/>
      <c r="C756" s="259" t="str">
        <f>IF($B756="","",VLOOKUP($B756,資料表!$A:$C,2,FALSE))</f>
        <v/>
      </c>
      <c r="D756" s="259" t="str">
        <f>IF($B756="","",VLOOKUP($B756,資料表!$A:$C,3,FALSE))</f>
        <v/>
      </c>
      <c r="E756" s="263"/>
      <c r="F756" s="261" t="str">
        <f>IF($E756="","",VLOOKUP($E756,資料表!$G:$I,2,FALSE))</f>
        <v/>
      </c>
      <c r="G756" s="262" t="str">
        <f>IF($E756="","",VLOOKUP($E756,資料表!$G:$I,3,FALSE))</f>
        <v/>
      </c>
      <c r="H756" s="71"/>
      <c r="I756" s="72"/>
      <c r="J756" s="70"/>
      <c r="K756" s="278">
        <f t="shared" si="22"/>
        <v>0</v>
      </c>
      <c r="L756" s="278">
        <f t="shared" si="23"/>
        <v>0</v>
      </c>
      <c r="M756" s="75"/>
      <c r="N756" s="76"/>
      <c r="O756" s="76"/>
      <c r="P756" s="77"/>
      <c r="Q756" s="18" t="str">
        <f>IF(B756="","",VLOOKUP(B756,資料表!$A$3:$D$198,4,0))</f>
        <v/>
      </c>
    </row>
    <row r="757" spans="1:17" ht="20.100000000000001" customHeight="1">
      <c r="A757" s="290" t="str">
        <f>IF(B757="","",VLOOKUP(B757,資料表!$A$3:$E$298,5,0))</f>
        <v/>
      </c>
      <c r="B757" s="67"/>
      <c r="C757" s="259" t="str">
        <f>IF($B757="","",VLOOKUP($B757,資料表!$A:$C,2,FALSE))</f>
        <v/>
      </c>
      <c r="D757" s="259" t="str">
        <f>IF($B757="","",VLOOKUP($B757,資料表!$A:$C,3,FALSE))</f>
        <v/>
      </c>
      <c r="E757" s="263"/>
      <c r="F757" s="261" t="str">
        <f>IF($E757="","",VLOOKUP($E757,資料表!$G:$I,2,FALSE))</f>
        <v/>
      </c>
      <c r="G757" s="262" t="str">
        <f>IF($E757="","",VLOOKUP($E757,資料表!$G:$I,3,FALSE))</f>
        <v/>
      </c>
      <c r="H757" s="71"/>
      <c r="I757" s="72"/>
      <c r="J757" s="70"/>
      <c r="K757" s="278">
        <f t="shared" si="22"/>
        <v>0</v>
      </c>
      <c r="L757" s="278">
        <f t="shared" si="23"/>
        <v>0</v>
      </c>
      <c r="M757" s="75"/>
      <c r="N757" s="76"/>
      <c r="O757" s="76"/>
      <c r="P757" s="77"/>
      <c r="Q757" s="18" t="str">
        <f>IF(B757="","",VLOOKUP(B757,資料表!$A$3:$D$198,4,0))</f>
        <v/>
      </c>
    </row>
    <row r="758" spans="1:17" ht="20.100000000000001" customHeight="1">
      <c r="A758" s="290" t="str">
        <f>IF(B758="","",VLOOKUP(B758,資料表!$A$3:$E$298,5,0))</f>
        <v/>
      </c>
      <c r="B758" s="67"/>
      <c r="C758" s="259" t="str">
        <f>IF($B758="","",VLOOKUP($B758,資料表!$A:$C,2,FALSE))</f>
        <v/>
      </c>
      <c r="D758" s="259" t="str">
        <f>IF($B758="","",VLOOKUP($B758,資料表!$A:$C,3,FALSE))</f>
        <v/>
      </c>
      <c r="E758" s="263"/>
      <c r="F758" s="261" t="str">
        <f>IF($E758="","",VLOOKUP($E758,資料表!$G:$I,2,FALSE))</f>
        <v/>
      </c>
      <c r="G758" s="262" t="str">
        <f>IF($E758="","",VLOOKUP($E758,資料表!$G:$I,3,FALSE))</f>
        <v/>
      </c>
      <c r="H758" s="71"/>
      <c r="I758" s="72"/>
      <c r="J758" s="70"/>
      <c r="K758" s="278">
        <f t="shared" si="22"/>
        <v>0</v>
      </c>
      <c r="L758" s="278">
        <f t="shared" si="23"/>
        <v>0</v>
      </c>
      <c r="M758" s="75"/>
      <c r="N758" s="76"/>
      <c r="O758" s="76"/>
      <c r="P758" s="77"/>
      <c r="Q758" s="18" t="str">
        <f>IF(B758="","",VLOOKUP(B758,資料表!$A$3:$D$198,4,0))</f>
        <v/>
      </c>
    </row>
    <row r="759" spans="1:17" ht="20.100000000000001" customHeight="1">
      <c r="A759" s="290" t="str">
        <f>IF(B759="","",VLOOKUP(B759,資料表!$A$3:$E$298,5,0))</f>
        <v/>
      </c>
      <c r="B759" s="67"/>
      <c r="C759" s="259" t="str">
        <f>IF($B759="","",VLOOKUP($B759,資料表!$A:$C,2,FALSE))</f>
        <v/>
      </c>
      <c r="D759" s="259" t="str">
        <f>IF($B759="","",VLOOKUP($B759,資料表!$A:$C,3,FALSE))</f>
        <v/>
      </c>
      <c r="E759" s="263"/>
      <c r="F759" s="261" t="str">
        <f>IF($E759="","",VLOOKUP($E759,資料表!$G:$I,2,FALSE))</f>
        <v/>
      </c>
      <c r="G759" s="262" t="str">
        <f>IF($E759="","",VLOOKUP($E759,資料表!$G:$I,3,FALSE))</f>
        <v/>
      </c>
      <c r="H759" s="71"/>
      <c r="I759" s="72"/>
      <c r="J759" s="70"/>
      <c r="K759" s="278">
        <f t="shared" si="22"/>
        <v>0</v>
      </c>
      <c r="L759" s="278">
        <f t="shared" si="23"/>
        <v>0</v>
      </c>
      <c r="M759" s="75"/>
      <c r="N759" s="76"/>
      <c r="O759" s="76"/>
      <c r="P759" s="77"/>
      <c r="Q759" s="18" t="str">
        <f>IF(B759="","",VLOOKUP(B759,資料表!$A$3:$D$198,4,0))</f>
        <v/>
      </c>
    </row>
    <row r="760" spans="1:17" ht="20.100000000000001" customHeight="1">
      <c r="A760" s="290" t="str">
        <f>IF(B760="","",VLOOKUP(B760,資料表!$A$3:$E$298,5,0))</f>
        <v/>
      </c>
      <c r="B760" s="67"/>
      <c r="C760" s="259" t="str">
        <f>IF($B760="","",VLOOKUP($B760,資料表!$A:$C,2,FALSE))</f>
        <v/>
      </c>
      <c r="D760" s="259" t="str">
        <f>IF($B760="","",VLOOKUP($B760,資料表!$A:$C,3,FALSE))</f>
        <v/>
      </c>
      <c r="E760" s="263"/>
      <c r="F760" s="261" t="str">
        <f>IF($E760="","",VLOOKUP($E760,資料表!$G:$I,2,FALSE))</f>
        <v/>
      </c>
      <c r="G760" s="262" t="str">
        <f>IF($E760="","",VLOOKUP($E760,資料表!$G:$I,3,FALSE))</f>
        <v/>
      </c>
      <c r="H760" s="71"/>
      <c r="I760" s="72"/>
      <c r="J760" s="70"/>
      <c r="K760" s="278">
        <f t="shared" si="22"/>
        <v>0</v>
      </c>
      <c r="L760" s="278">
        <f t="shared" si="23"/>
        <v>0</v>
      </c>
      <c r="M760" s="75"/>
      <c r="N760" s="76"/>
      <c r="O760" s="76"/>
      <c r="P760" s="77"/>
      <c r="Q760" s="18" t="str">
        <f>IF(B760="","",VLOOKUP(B760,資料表!$A$3:$D$198,4,0))</f>
        <v/>
      </c>
    </row>
    <row r="761" spans="1:17" ht="20.100000000000001" customHeight="1">
      <c r="A761" s="290" t="str">
        <f>IF(B761="","",VLOOKUP(B761,資料表!$A$3:$E$298,5,0))</f>
        <v/>
      </c>
      <c r="B761" s="67"/>
      <c r="C761" s="259" t="str">
        <f>IF($B761="","",VLOOKUP($B761,資料表!$A:$C,2,FALSE))</f>
        <v/>
      </c>
      <c r="D761" s="259" t="str">
        <f>IF($B761="","",VLOOKUP($B761,資料表!$A:$C,3,FALSE))</f>
        <v/>
      </c>
      <c r="E761" s="263"/>
      <c r="F761" s="261" t="str">
        <f>IF($E761="","",VLOOKUP($E761,資料表!$G:$I,2,FALSE))</f>
        <v/>
      </c>
      <c r="G761" s="262" t="str">
        <f>IF($E761="","",VLOOKUP($E761,資料表!$G:$I,3,FALSE))</f>
        <v/>
      </c>
      <c r="H761" s="71"/>
      <c r="I761" s="72"/>
      <c r="J761" s="70"/>
      <c r="K761" s="278">
        <f t="shared" si="22"/>
        <v>0</v>
      </c>
      <c r="L761" s="278">
        <f t="shared" si="23"/>
        <v>0</v>
      </c>
      <c r="M761" s="75"/>
      <c r="N761" s="76"/>
      <c r="O761" s="76"/>
      <c r="P761" s="77"/>
      <c r="Q761" s="18" t="str">
        <f>IF(B761="","",VLOOKUP(B761,資料表!$A$3:$D$198,4,0))</f>
        <v/>
      </c>
    </row>
    <row r="762" spans="1:17" ht="20.100000000000001" customHeight="1">
      <c r="A762" s="290" t="str">
        <f>IF(B762="","",VLOOKUP(B762,資料表!$A$3:$E$298,5,0))</f>
        <v/>
      </c>
      <c r="B762" s="67"/>
      <c r="C762" s="259" t="str">
        <f>IF($B762="","",VLOOKUP($B762,資料表!$A:$C,2,FALSE))</f>
        <v/>
      </c>
      <c r="D762" s="259" t="str">
        <f>IF($B762="","",VLOOKUP($B762,資料表!$A:$C,3,FALSE))</f>
        <v/>
      </c>
      <c r="E762" s="263"/>
      <c r="F762" s="261" t="str">
        <f>IF($E762="","",VLOOKUP($E762,資料表!$G:$I,2,FALSE))</f>
        <v/>
      </c>
      <c r="G762" s="262" t="str">
        <f>IF($E762="","",VLOOKUP($E762,資料表!$G:$I,3,FALSE))</f>
        <v/>
      </c>
      <c r="H762" s="71"/>
      <c r="I762" s="72"/>
      <c r="J762" s="70"/>
      <c r="K762" s="278">
        <f t="shared" si="22"/>
        <v>0</v>
      </c>
      <c r="L762" s="278">
        <f t="shared" si="23"/>
        <v>0</v>
      </c>
      <c r="M762" s="75"/>
      <c r="N762" s="76"/>
      <c r="O762" s="76"/>
      <c r="P762" s="77"/>
      <c r="Q762" s="18" t="str">
        <f>IF(B762="","",VLOOKUP(B762,資料表!$A$3:$D$198,4,0))</f>
        <v/>
      </c>
    </row>
    <row r="763" spans="1:17" ht="20.100000000000001" customHeight="1">
      <c r="A763" s="290" t="str">
        <f>IF(B763="","",VLOOKUP(B763,資料表!$A$3:$E$298,5,0))</f>
        <v/>
      </c>
      <c r="B763" s="67"/>
      <c r="C763" s="259" t="str">
        <f>IF($B763="","",VLOOKUP($B763,資料表!$A:$C,2,FALSE))</f>
        <v/>
      </c>
      <c r="D763" s="259" t="str">
        <f>IF($B763="","",VLOOKUP($B763,資料表!$A:$C,3,FALSE))</f>
        <v/>
      </c>
      <c r="E763" s="263"/>
      <c r="F763" s="261" t="str">
        <f>IF($E763="","",VLOOKUP($E763,資料表!$G:$I,2,FALSE))</f>
        <v/>
      </c>
      <c r="G763" s="262" t="str">
        <f>IF($E763="","",VLOOKUP($E763,資料表!$G:$I,3,FALSE))</f>
        <v/>
      </c>
      <c r="H763" s="71"/>
      <c r="I763" s="72"/>
      <c r="J763" s="70"/>
      <c r="K763" s="278">
        <f t="shared" si="22"/>
        <v>0</v>
      </c>
      <c r="L763" s="278">
        <f t="shared" si="23"/>
        <v>0</v>
      </c>
      <c r="M763" s="75"/>
      <c r="N763" s="76"/>
      <c r="O763" s="76"/>
      <c r="P763" s="77"/>
      <c r="Q763" s="18" t="str">
        <f>IF(B763="","",VLOOKUP(B763,資料表!$A$3:$D$198,4,0))</f>
        <v/>
      </c>
    </row>
    <row r="764" spans="1:17" ht="20.100000000000001" customHeight="1">
      <c r="A764" s="290" t="str">
        <f>IF(B764="","",VLOOKUP(B764,資料表!$A$3:$E$298,5,0))</f>
        <v/>
      </c>
      <c r="B764" s="67"/>
      <c r="C764" s="259" t="str">
        <f>IF($B764="","",VLOOKUP($B764,資料表!$A:$C,2,FALSE))</f>
        <v/>
      </c>
      <c r="D764" s="259" t="str">
        <f>IF($B764="","",VLOOKUP($B764,資料表!$A:$C,3,FALSE))</f>
        <v/>
      </c>
      <c r="E764" s="263"/>
      <c r="F764" s="261" t="str">
        <f>IF($E764="","",VLOOKUP($E764,資料表!$G:$I,2,FALSE))</f>
        <v/>
      </c>
      <c r="G764" s="262" t="str">
        <f>IF($E764="","",VLOOKUP($E764,資料表!$G:$I,3,FALSE))</f>
        <v/>
      </c>
      <c r="H764" s="71"/>
      <c r="I764" s="72"/>
      <c r="J764" s="70"/>
      <c r="K764" s="278">
        <f t="shared" si="22"/>
        <v>0</v>
      </c>
      <c r="L764" s="278">
        <f t="shared" si="23"/>
        <v>0</v>
      </c>
      <c r="M764" s="75"/>
      <c r="N764" s="76"/>
      <c r="O764" s="76"/>
      <c r="P764" s="77"/>
      <c r="Q764" s="18" t="str">
        <f>IF(B764="","",VLOOKUP(B764,資料表!$A$3:$D$198,4,0))</f>
        <v/>
      </c>
    </row>
    <row r="765" spans="1:17" ht="20.100000000000001" customHeight="1">
      <c r="A765" s="290" t="str">
        <f>IF(B765="","",VLOOKUP(B765,資料表!$A$3:$E$298,5,0))</f>
        <v/>
      </c>
      <c r="B765" s="67"/>
      <c r="C765" s="259" t="str">
        <f>IF($B765="","",VLOOKUP($B765,資料表!$A:$C,2,FALSE))</f>
        <v/>
      </c>
      <c r="D765" s="259" t="str">
        <f>IF($B765="","",VLOOKUP($B765,資料表!$A:$C,3,FALSE))</f>
        <v/>
      </c>
      <c r="E765" s="263"/>
      <c r="F765" s="261" t="str">
        <f>IF($E765="","",VLOOKUP($E765,資料表!$G:$I,2,FALSE))</f>
        <v/>
      </c>
      <c r="G765" s="262" t="str">
        <f>IF($E765="","",VLOOKUP($E765,資料表!$G:$I,3,FALSE))</f>
        <v/>
      </c>
      <c r="H765" s="71"/>
      <c r="I765" s="72"/>
      <c r="J765" s="70"/>
      <c r="K765" s="278">
        <f t="shared" si="22"/>
        <v>0</v>
      </c>
      <c r="L765" s="278">
        <f t="shared" si="23"/>
        <v>0</v>
      </c>
      <c r="M765" s="75"/>
      <c r="N765" s="76"/>
      <c r="O765" s="76"/>
      <c r="P765" s="77"/>
      <c r="Q765" s="18" t="str">
        <f>IF(B765="","",VLOOKUP(B765,資料表!$A$3:$D$198,4,0))</f>
        <v/>
      </c>
    </row>
    <row r="766" spans="1:17" ht="20.100000000000001" customHeight="1">
      <c r="A766" s="290" t="str">
        <f>IF(B766="","",VLOOKUP(B766,資料表!$A$3:$E$298,5,0))</f>
        <v/>
      </c>
      <c r="B766" s="67"/>
      <c r="C766" s="259" t="str">
        <f>IF($B766="","",VLOOKUP($B766,資料表!$A:$C,2,FALSE))</f>
        <v/>
      </c>
      <c r="D766" s="259" t="str">
        <f>IF($B766="","",VLOOKUP($B766,資料表!$A:$C,3,FALSE))</f>
        <v/>
      </c>
      <c r="E766" s="263"/>
      <c r="F766" s="261" t="str">
        <f>IF($E766="","",VLOOKUP($E766,資料表!$G:$I,2,FALSE))</f>
        <v/>
      </c>
      <c r="G766" s="262" t="str">
        <f>IF($E766="","",VLOOKUP($E766,資料表!$G:$I,3,FALSE))</f>
        <v/>
      </c>
      <c r="H766" s="71"/>
      <c r="I766" s="72"/>
      <c r="J766" s="70"/>
      <c r="K766" s="278">
        <f t="shared" si="22"/>
        <v>0</v>
      </c>
      <c r="L766" s="278">
        <f t="shared" si="23"/>
        <v>0</v>
      </c>
      <c r="M766" s="75"/>
      <c r="N766" s="76"/>
      <c r="O766" s="76"/>
      <c r="P766" s="77"/>
      <c r="Q766" s="18" t="str">
        <f>IF(B766="","",VLOOKUP(B766,資料表!$A$3:$D$198,4,0))</f>
        <v/>
      </c>
    </row>
    <row r="767" spans="1:17" ht="20.100000000000001" customHeight="1">
      <c r="A767" s="290" t="str">
        <f>IF(B767="","",VLOOKUP(B767,資料表!$A$3:$E$298,5,0))</f>
        <v/>
      </c>
      <c r="B767" s="67"/>
      <c r="C767" s="259" t="str">
        <f>IF($B767="","",VLOOKUP($B767,資料表!$A:$C,2,FALSE))</f>
        <v/>
      </c>
      <c r="D767" s="259" t="str">
        <f>IF($B767="","",VLOOKUP($B767,資料表!$A:$C,3,FALSE))</f>
        <v/>
      </c>
      <c r="E767" s="263"/>
      <c r="F767" s="261" t="str">
        <f>IF($E767="","",VLOOKUP($E767,資料表!$G:$I,2,FALSE))</f>
        <v/>
      </c>
      <c r="G767" s="262" t="str">
        <f>IF($E767="","",VLOOKUP($E767,資料表!$G:$I,3,FALSE))</f>
        <v/>
      </c>
      <c r="H767" s="71"/>
      <c r="I767" s="72"/>
      <c r="J767" s="70"/>
      <c r="K767" s="278">
        <f t="shared" si="22"/>
        <v>0</v>
      </c>
      <c r="L767" s="278">
        <f t="shared" si="23"/>
        <v>0</v>
      </c>
      <c r="M767" s="75"/>
      <c r="N767" s="76"/>
      <c r="O767" s="76"/>
      <c r="P767" s="77"/>
      <c r="Q767" s="18" t="str">
        <f>IF(B767="","",VLOOKUP(B767,資料表!$A$3:$D$198,4,0))</f>
        <v/>
      </c>
    </row>
    <row r="768" spans="1:17" ht="20.100000000000001" customHeight="1">
      <c r="A768" s="290" t="str">
        <f>IF(B768="","",VLOOKUP(B768,資料表!$A$3:$E$298,5,0))</f>
        <v/>
      </c>
      <c r="B768" s="67"/>
      <c r="C768" s="259" t="str">
        <f>IF($B768="","",VLOOKUP($B768,資料表!$A:$C,2,FALSE))</f>
        <v/>
      </c>
      <c r="D768" s="259" t="str">
        <f>IF($B768="","",VLOOKUP($B768,資料表!$A:$C,3,FALSE))</f>
        <v/>
      </c>
      <c r="E768" s="263"/>
      <c r="F768" s="261" t="str">
        <f>IF($E768="","",VLOOKUP($E768,資料表!$G:$I,2,FALSE))</f>
        <v/>
      </c>
      <c r="G768" s="262" t="str">
        <f>IF($E768="","",VLOOKUP($E768,資料表!$G:$I,3,FALSE))</f>
        <v/>
      </c>
      <c r="H768" s="71"/>
      <c r="I768" s="72"/>
      <c r="J768" s="70"/>
      <c r="K768" s="278">
        <f t="shared" si="22"/>
        <v>0</v>
      </c>
      <c r="L768" s="278">
        <f t="shared" si="23"/>
        <v>0</v>
      </c>
      <c r="M768" s="75"/>
      <c r="N768" s="76"/>
      <c r="O768" s="76"/>
      <c r="P768" s="77"/>
      <c r="Q768" s="18" t="str">
        <f>IF(B768="","",VLOOKUP(B768,資料表!$A$3:$D$198,4,0))</f>
        <v/>
      </c>
    </row>
    <row r="769" spans="1:17" ht="20.100000000000001" customHeight="1">
      <c r="A769" s="290" t="str">
        <f>IF(B769="","",VLOOKUP(B769,資料表!$A$3:$E$298,5,0))</f>
        <v/>
      </c>
      <c r="B769" s="67"/>
      <c r="C769" s="259" t="str">
        <f>IF($B769="","",VLOOKUP($B769,資料表!$A:$C,2,FALSE))</f>
        <v/>
      </c>
      <c r="D769" s="259" t="str">
        <f>IF($B769="","",VLOOKUP($B769,資料表!$A:$C,3,FALSE))</f>
        <v/>
      </c>
      <c r="E769" s="263"/>
      <c r="F769" s="261" t="str">
        <f>IF($E769="","",VLOOKUP($E769,資料表!$G:$I,2,FALSE))</f>
        <v/>
      </c>
      <c r="G769" s="262" t="str">
        <f>IF($E769="","",VLOOKUP($E769,資料表!$G:$I,3,FALSE))</f>
        <v/>
      </c>
      <c r="H769" s="71"/>
      <c r="I769" s="72"/>
      <c r="J769" s="70"/>
      <c r="K769" s="278">
        <f t="shared" si="22"/>
        <v>0</v>
      </c>
      <c r="L769" s="278">
        <f t="shared" si="23"/>
        <v>0</v>
      </c>
      <c r="M769" s="75"/>
      <c r="N769" s="76"/>
      <c r="O769" s="76"/>
      <c r="P769" s="77"/>
      <c r="Q769" s="18" t="str">
        <f>IF(B769="","",VLOOKUP(B769,資料表!$A$3:$D$198,4,0))</f>
        <v/>
      </c>
    </row>
    <row r="770" spans="1:17" ht="20.100000000000001" customHeight="1">
      <c r="A770" s="290" t="str">
        <f>IF(B770="","",VLOOKUP(B770,資料表!$A$3:$E$298,5,0))</f>
        <v/>
      </c>
      <c r="B770" s="67"/>
      <c r="C770" s="259" t="str">
        <f>IF($B770="","",VLOOKUP($B770,資料表!$A:$C,2,FALSE))</f>
        <v/>
      </c>
      <c r="D770" s="259" t="str">
        <f>IF($B770="","",VLOOKUP($B770,資料表!$A:$C,3,FALSE))</f>
        <v/>
      </c>
      <c r="E770" s="263"/>
      <c r="F770" s="261" t="str">
        <f>IF($E770="","",VLOOKUP($E770,資料表!$G:$I,2,FALSE))</f>
        <v/>
      </c>
      <c r="G770" s="262" t="str">
        <f>IF($E770="","",VLOOKUP($E770,資料表!$G:$I,3,FALSE))</f>
        <v/>
      </c>
      <c r="H770" s="71"/>
      <c r="I770" s="72"/>
      <c r="J770" s="70"/>
      <c r="K770" s="278">
        <f t="shared" si="22"/>
        <v>0</v>
      </c>
      <c r="L770" s="278">
        <f t="shared" si="23"/>
        <v>0</v>
      </c>
      <c r="M770" s="75"/>
      <c r="N770" s="76"/>
      <c r="O770" s="76"/>
      <c r="P770" s="77"/>
      <c r="Q770" s="18" t="str">
        <f>IF(B770="","",VLOOKUP(B770,資料表!$A$3:$D$198,4,0))</f>
        <v/>
      </c>
    </row>
    <row r="771" spans="1:17" ht="20.100000000000001" customHeight="1">
      <c r="A771" s="290" t="str">
        <f>IF(B771="","",VLOOKUP(B771,資料表!$A$3:$E$298,5,0))</f>
        <v/>
      </c>
      <c r="B771" s="67"/>
      <c r="C771" s="259" t="str">
        <f>IF($B771="","",VLOOKUP($B771,資料表!$A:$C,2,FALSE))</f>
        <v/>
      </c>
      <c r="D771" s="259" t="str">
        <f>IF($B771="","",VLOOKUP($B771,資料表!$A:$C,3,FALSE))</f>
        <v/>
      </c>
      <c r="E771" s="263"/>
      <c r="F771" s="261" t="str">
        <f>IF($E771="","",VLOOKUP($E771,資料表!$G:$I,2,FALSE))</f>
        <v/>
      </c>
      <c r="G771" s="262" t="str">
        <f>IF($E771="","",VLOOKUP($E771,資料表!$G:$I,3,FALSE))</f>
        <v/>
      </c>
      <c r="H771" s="71"/>
      <c r="I771" s="72"/>
      <c r="J771" s="70"/>
      <c r="K771" s="278">
        <f t="shared" si="22"/>
        <v>0</v>
      </c>
      <c r="L771" s="278">
        <f t="shared" si="23"/>
        <v>0</v>
      </c>
      <c r="M771" s="75"/>
      <c r="N771" s="76"/>
      <c r="O771" s="76"/>
      <c r="P771" s="77"/>
      <c r="Q771" s="18" t="str">
        <f>IF(B771="","",VLOOKUP(B771,資料表!$A$3:$D$198,4,0))</f>
        <v/>
      </c>
    </row>
    <row r="772" spans="1:17" ht="20.100000000000001" customHeight="1">
      <c r="A772" s="290" t="str">
        <f>IF(B772="","",VLOOKUP(B772,資料表!$A$3:$E$298,5,0))</f>
        <v/>
      </c>
      <c r="B772" s="67"/>
      <c r="C772" s="259" t="str">
        <f>IF($B772="","",VLOOKUP($B772,資料表!$A:$C,2,FALSE))</f>
        <v/>
      </c>
      <c r="D772" s="259" t="str">
        <f>IF($B772="","",VLOOKUP($B772,資料表!$A:$C,3,FALSE))</f>
        <v/>
      </c>
      <c r="E772" s="263"/>
      <c r="F772" s="261" t="str">
        <f>IF($E772="","",VLOOKUP($E772,資料表!$G:$I,2,FALSE))</f>
        <v/>
      </c>
      <c r="G772" s="262" t="str">
        <f>IF($E772="","",VLOOKUP($E772,資料表!$G:$I,3,FALSE))</f>
        <v/>
      </c>
      <c r="H772" s="71"/>
      <c r="I772" s="72"/>
      <c r="J772" s="70"/>
      <c r="K772" s="278">
        <f t="shared" si="22"/>
        <v>0</v>
      </c>
      <c r="L772" s="278">
        <f t="shared" si="23"/>
        <v>0</v>
      </c>
      <c r="M772" s="75"/>
      <c r="N772" s="76"/>
      <c r="O772" s="76"/>
      <c r="P772" s="77"/>
      <c r="Q772" s="18" t="str">
        <f>IF(B772="","",VLOOKUP(B772,資料表!$A$3:$D$198,4,0))</f>
        <v/>
      </c>
    </row>
    <row r="773" spans="1:17" ht="20.100000000000001" customHeight="1">
      <c r="A773" s="290" t="str">
        <f>IF(B773="","",VLOOKUP(B773,資料表!$A$3:$E$298,5,0))</f>
        <v/>
      </c>
      <c r="B773" s="67"/>
      <c r="C773" s="259" t="str">
        <f>IF($B773="","",VLOOKUP($B773,資料表!$A:$C,2,FALSE))</f>
        <v/>
      </c>
      <c r="D773" s="259" t="str">
        <f>IF($B773="","",VLOOKUP($B773,資料表!$A:$C,3,FALSE))</f>
        <v/>
      </c>
      <c r="E773" s="263"/>
      <c r="F773" s="261" t="str">
        <f>IF($E773="","",VLOOKUP($E773,資料表!$G:$I,2,FALSE))</f>
        <v/>
      </c>
      <c r="G773" s="262" t="str">
        <f>IF($E773="","",VLOOKUP($E773,資料表!$G:$I,3,FALSE))</f>
        <v/>
      </c>
      <c r="H773" s="71"/>
      <c r="I773" s="72"/>
      <c r="J773" s="70"/>
      <c r="K773" s="278">
        <f t="shared" si="22"/>
        <v>0</v>
      </c>
      <c r="L773" s="278">
        <f t="shared" si="23"/>
        <v>0</v>
      </c>
      <c r="M773" s="75"/>
      <c r="N773" s="76"/>
      <c r="O773" s="76"/>
      <c r="P773" s="77"/>
      <c r="Q773" s="18" t="str">
        <f>IF(B773="","",VLOOKUP(B773,資料表!$A$3:$D$198,4,0))</f>
        <v/>
      </c>
    </row>
    <row r="774" spans="1:17" ht="20.100000000000001" customHeight="1">
      <c r="A774" s="290" t="str">
        <f>IF(B774="","",VLOOKUP(B774,資料表!$A$3:$E$298,5,0))</f>
        <v/>
      </c>
      <c r="B774" s="67"/>
      <c r="C774" s="259" t="str">
        <f>IF($B774="","",VLOOKUP($B774,資料表!$A:$C,2,FALSE))</f>
        <v/>
      </c>
      <c r="D774" s="259" t="str">
        <f>IF($B774="","",VLOOKUP($B774,資料表!$A:$C,3,FALSE))</f>
        <v/>
      </c>
      <c r="E774" s="263"/>
      <c r="F774" s="261" t="str">
        <f>IF($E774="","",VLOOKUP($E774,資料表!$G:$I,2,FALSE))</f>
        <v/>
      </c>
      <c r="G774" s="262" t="str">
        <f>IF($E774="","",VLOOKUP($E774,資料表!$G:$I,3,FALSE))</f>
        <v/>
      </c>
      <c r="H774" s="71"/>
      <c r="I774" s="72"/>
      <c r="J774" s="70"/>
      <c r="K774" s="278">
        <f t="shared" si="22"/>
        <v>0</v>
      </c>
      <c r="L774" s="278">
        <f t="shared" si="23"/>
        <v>0</v>
      </c>
      <c r="M774" s="75"/>
      <c r="N774" s="76"/>
      <c r="O774" s="76"/>
      <c r="P774" s="77"/>
      <c r="Q774" s="18" t="str">
        <f>IF(B774="","",VLOOKUP(B774,資料表!$A$3:$D$198,4,0))</f>
        <v/>
      </c>
    </row>
    <row r="775" spans="1:17" ht="20.100000000000001" customHeight="1">
      <c r="A775" s="290" t="str">
        <f>IF(B775="","",VLOOKUP(B775,資料表!$A$3:$E$298,5,0))</f>
        <v/>
      </c>
      <c r="B775" s="67"/>
      <c r="C775" s="259" t="str">
        <f>IF($B775="","",VLOOKUP($B775,資料表!$A:$C,2,FALSE))</f>
        <v/>
      </c>
      <c r="D775" s="259" t="str">
        <f>IF($B775="","",VLOOKUP($B775,資料表!$A:$C,3,FALSE))</f>
        <v/>
      </c>
      <c r="E775" s="263"/>
      <c r="F775" s="261" t="str">
        <f>IF($E775="","",VLOOKUP($E775,資料表!$G:$I,2,FALSE))</f>
        <v/>
      </c>
      <c r="G775" s="262" t="str">
        <f>IF($E775="","",VLOOKUP($E775,資料表!$G:$I,3,FALSE))</f>
        <v/>
      </c>
      <c r="H775" s="71"/>
      <c r="I775" s="72"/>
      <c r="J775" s="70"/>
      <c r="K775" s="278">
        <f t="shared" si="22"/>
        <v>0</v>
      </c>
      <c r="L775" s="278">
        <f t="shared" si="23"/>
        <v>0</v>
      </c>
      <c r="M775" s="75"/>
      <c r="N775" s="76"/>
      <c r="O775" s="76"/>
      <c r="P775" s="77"/>
      <c r="Q775" s="18" t="str">
        <f>IF(B775="","",VLOOKUP(B775,資料表!$A$3:$D$198,4,0))</f>
        <v/>
      </c>
    </row>
    <row r="776" spans="1:17" ht="20.100000000000001" customHeight="1">
      <c r="A776" s="290" t="str">
        <f>IF(B776="","",VLOOKUP(B776,資料表!$A$3:$E$298,5,0))</f>
        <v/>
      </c>
      <c r="B776" s="67"/>
      <c r="C776" s="259" t="str">
        <f>IF($B776="","",VLOOKUP($B776,資料表!$A:$C,2,FALSE))</f>
        <v/>
      </c>
      <c r="D776" s="259" t="str">
        <f>IF($B776="","",VLOOKUP($B776,資料表!$A:$C,3,FALSE))</f>
        <v/>
      </c>
      <c r="E776" s="263"/>
      <c r="F776" s="261" t="str">
        <f>IF($E776="","",VLOOKUP($E776,資料表!$G:$I,2,FALSE))</f>
        <v/>
      </c>
      <c r="G776" s="262" t="str">
        <f>IF($E776="","",VLOOKUP($E776,資料表!$G:$I,3,FALSE))</f>
        <v/>
      </c>
      <c r="H776" s="71"/>
      <c r="I776" s="72"/>
      <c r="J776" s="70"/>
      <c r="K776" s="278">
        <f t="shared" si="22"/>
        <v>0</v>
      </c>
      <c r="L776" s="278">
        <f t="shared" si="23"/>
        <v>0</v>
      </c>
      <c r="M776" s="75"/>
      <c r="N776" s="76"/>
      <c r="O776" s="76"/>
      <c r="P776" s="77"/>
      <c r="Q776" s="18" t="str">
        <f>IF(B776="","",VLOOKUP(B776,資料表!$A$3:$D$198,4,0))</f>
        <v/>
      </c>
    </row>
    <row r="777" spans="1:17" ht="20.100000000000001" customHeight="1">
      <c r="A777" s="290" t="str">
        <f>IF(B777="","",VLOOKUP(B777,資料表!$A$3:$E$298,5,0))</f>
        <v/>
      </c>
      <c r="B777" s="67"/>
      <c r="C777" s="259" t="str">
        <f>IF($B777="","",VLOOKUP($B777,資料表!$A:$C,2,FALSE))</f>
        <v/>
      </c>
      <c r="D777" s="259" t="str">
        <f>IF($B777="","",VLOOKUP($B777,資料表!$A:$C,3,FALSE))</f>
        <v/>
      </c>
      <c r="E777" s="263"/>
      <c r="F777" s="261" t="str">
        <f>IF($E777="","",VLOOKUP($E777,資料表!$G:$I,2,FALSE))</f>
        <v/>
      </c>
      <c r="G777" s="262" t="str">
        <f>IF($E777="","",VLOOKUP($E777,資料表!$G:$I,3,FALSE))</f>
        <v/>
      </c>
      <c r="H777" s="71"/>
      <c r="I777" s="72"/>
      <c r="J777" s="70"/>
      <c r="K777" s="278">
        <f t="shared" si="22"/>
        <v>0</v>
      </c>
      <c r="L777" s="278">
        <f t="shared" si="23"/>
        <v>0</v>
      </c>
      <c r="M777" s="75"/>
      <c r="N777" s="76"/>
      <c r="O777" s="76"/>
      <c r="P777" s="77"/>
      <c r="Q777" s="18" t="str">
        <f>IF(B777="","",VLOOKUP(B777,資料表!$A$3:$D$198,4,0))</f>
        <v/>
      </c>
    </row>
    <row r="778" spans="1:17" ht="20.100000000000001" customHeight="1">
      <c r="A778" s="290" t="str">
        <f>IF(B778="","",VLOOKUP(B778,資料表!$A$3:$E$298,5,0))</f>
        <v/>
      </c>
      <c r="B778" s="67"/>
      <c r="C778" s="259" t="str">
        <f>IF($B778="","",VLOOKUP($B778,資料表!$A:$C,2,FALSE))</f>
        <v/>
      </c>
      <c r="D778" s="259" t="str">
        <f>IF($B778="","",VLOOKUP($B778,資料表!$A:$C,3,FALSE))</f>
        <v/>
      </c>
      <c r="E778" s="263"/>
      <c r="F778" s="261" t="str">
        <f>IF($E778="","",VLOOKUP($E778,資料表!$G:$I,2,FALSE))</f>
        <v/>
      </c>
      <c r="G778" s="262" t="str">
        <f>IF($E778="","",VLOOKUP($E778,資料表!$G:$I,3,FALSE))</f>
        <v/>
      </c>
      <c r="H778" s="71"/>
      <c r="I778" s="72"/>
      <c r="J778" s="70"/>
      <c r="K778" s="278">
        <f t="shared" si="22"/>
        <v>0</v>
      </c>
      <c r="L778" s="278">
        <f t="shared" si="23"/>
        <v>0</v>
      </c>
      <c r="M778" s="75"/>
      <c r="N778" s="76"/>
      <c r="O778" s="76"/>
      <c r="P778" s="77"/>
      <c r="Q778" s="18" t="str">
        <f>IF(B778="","",VLOOKUP(B778,資料表!$A$3:$D$198,4,0))</f>
        <v/>
      </c>
    </row>
    <row r="779" spans="1:17" ht="20.100000000000001" customHeight="1">
      <c r="A779" s="290" t="str">
        <f>IF(B779="","",VLOOKUP(B779,資料表!$A$3:$E$298,5,0))</f>
        <v/>
      </c>
      <c r="B779" s="67"/>
      <c r="C779" s="259" t="str">
        <f>IF($B779="","",VLOOKUP($B779,資料表!$A:$C,2,FALSE))</f>
        <v/>
      </c>
      <c r="D779" s="259" t="str">
        <f>IF($B779="","",VLOOKUP($B779,資料表!$A:$C,3,FALSE))</f>
        <v/>
      </c>
      <c r="E779" s="263"/>
      <c r="F779" s="261" t="str">
        <f>IF($E779="","",VLOOKUP($E779,資料表!$G:$I,2,FALSE))</f>
        <v/>
      </c>
      <c r="G779" s="262" t="str">
        <f>IF($E779="","",VLOOKUP($E779,資料表!$G:$I,3,FALSE))</f>
        <v/>
      </c>
      <c r="H779" s="71"/>
      <c r="I779" s="72"/>
      <c r="J779" s="70"/>
      <c r="K779" s="278">
        <f t="shared" ref="K779:K842" si="24">IF(OR($M779=1,$M779=""),ROUND($J779*0.05,0),0)</f>
        <v>0</v>
      </c>
      <c r="L779" s="278">
        <f t="shared" ref="L779:L842" si="25">SUM(J779:K779)</f>
        <v>0</v>
      </c>
      <c r="M779" s="75"/>
      <c r="N779" s="76"/>
      <c r="O779" s="76"/>
      <c r="P779" s="77"/>
      <c r="Q779" s="18" t="str">
        <f>IF(B779="","",VLOOKUP(B779,資料表!$A$3:$D$198,4,0))</f>
        <v/>
      </c>
    </row>
    <row r="780" spans="1:17" ht="20.100000000000001" customHeight="1">
      <c r="A780" s="290" t="str">
        <f>IF(B780="","",VLOOKUP(B780,資料表!$A$3:$E$298,5,0))</f>
        <v/>
      </c>
      <c r="B780" s="67"/>
      <c r="C780" s="259" t="str">
        <f>IF($B780="","",VLOOKUP($B780,資料表!$A:$C,2,FALSE))</f>
        <v/>
      </c>
      <c r="D780" s="259" t="str">
        <f>IF($B780="","",VLOOKUP($B780,資料表!$A:$C,3,FALSE))</f>
        <v/>
      </c>
      <c r="E780" s="263"/>
      <c r="F780" s="261" t="str">
        <f>IF($E780="","",VLOOKUP($E780,資料表!$G:$I,2,FALSE))</f>
        <v/>
      </c>
      <c r="G780" s="262" t="str">
        <f>IF($E780="","",VLOOKUP($E780,資料表!$G:$I,3,FALSE))</f>
        <v/>
      </c>
      <c r="H780" s="71"/>
      <c r="I780" s="72"/>
      <c r="J780" s="70"/>
      <c r="K780" s="278">
        <f t="shared" si="24"/>
        <v>0</v>
      </c>
      <c r="L780" s="278">
        <f t="shared" si="25"/>
        <v>0</v>
      </c>
      <c r="M780" s="75"/>
      <c r="N780" s="76"/>
      <c r="O780" s="76"/>
      <c r="P780" s="77"/>
      <c r="Q780" s="18" t="str">
        <f>IF(B780="","",VLOOKUP(B780,資料表!$A$3:$D$198,4,0))</f>
        <v/>
      </c>
    </row>
    <row r="781" spans="1:17" ht="20.100000000000001" customHeight="1">
      <c r="A781" s="290" t="str">
        <f>IF(B781="","",VLOOKUP(B781,資料表!$A$3:$E$298,5,0))</f>
        <v/>
      </c>
      <c r="B781" s="67"/>
      <c r="C781" s="259" t="str">
        <f>IF($B781="","",VLOOKUP($B781,資料表!$A:$C,2,FALSE))</f>
        <v/>
      </c>
      <c r="D781" s="259" t="str">
        <f>IF($B781="","",VLOOKUP($B781,資料表!$A:$C,3,FALSE))</f>
        <v/>
      </c>
      <c r="E781" s="263"/>
      <c r="F781" s="261" t="str">
        <f>IF($E781="","",VLOOKUP($E781,資料表!$G:$I,2,FALSE))</f>
        <v/>
      </c>
      <c r="G781" s="262" t="str">
        <f>IF($E781="","",VLOOKUP($E781,資料表!$G:$I,3,FALSE))</f>
        <v/>
      </c>
      <c r="H781" s="71"/>
      <c r="I781" s="72"/>
      <c r="J781" s="70"/>
      <c r="K781" s="278">
        <f t="shared" si="24"/>
        <v>0</v>
      </c>
      <c r="L781" s="278">
        <f t="shared" si="25"/>
        <v>0</v>
      </c>
      <c r="M781" s="75"/>
      <c r="N781" s="76"/>
      <c r="O781" s="76"/>
      <c r="P781" s="77"/>
      <c r="Q781" s="18" t="str">
        <f>IF(B781="","",VLOOKUP(B781,資料表!$A$3:$D$198,4,0))</f>
        <v/>
      </c>
    </row>
    <row r="782" spans="1:17" ht="20.100000000000001" customHeight="1">
      <c r="A782" s="290" t="str">
        <f>IF(B782="","",VLOOKUP(B782,資料表!$A$3:$E$298,5,0))</f>
        <v/>
      </c>
      <c r="B782" s="67"/>
      <c r="C782" s="259" t="str">
        <f>IF($B782="","",VLOOKUP($B782,資料表!$A:$C,2,FALSE))</f>
        <v/>
      </c>
      <c r="D782" s="259" t="str">
        <f>IF($B782="","",VLOOKUP($B782,資料表!$A:$C,3,FALSE))</f>
        <v/>
      </c>
      <c r="E782" s="263"/>
      <c r="F782" s="261" t="str">
        <f>IF($E782="","",VLOOKUP($E782,資料表!$G:$I,2,FALSE))</f>
        <v/>
      </c>
      <c r="G782" s="262" t="str">
        <f>IF($E782="","",VLOOKUP($E782,資料表!$G:$I,3,FALSE))</f>
        <v/>
      </c>
      <c r="H782" s="71"/>
      <c r="I782" s="72"/>
      <c r="J782" s="70"/>
      <c r="K782" s="278">
        <f t="shared" si="24"/>
        <v>0</v>
      </c>
      <c r="L782" s="278">
        <f t="shared" si="25"/>
        <v>0</v>
      </c>
      <c r="M782" s="75"/>
      <c r="N782" s="76"/>
      <c r="O782" s="76"/>
      <c r="P782" s="77"/>
      <c r="Q782" s="18" t="str">
        <f>IF(B782="","",VLOOKUP(B782,資料表!$A$3:$D$198,4,0))</f>
        <v/>
      </c>
    </row>
    <row r="783" spans="1:17" ht="20.100000000000001" customHeight="1">
      <c r="A783" s="290" t="str">
        <f>IF(B783="","",VLOOKUP(B783,資料表!$A$3:$E$298,5,0))</f>
        <v/>
      </c>
      <c r="B783" s="67"/>
      <c r="C783" s="259" t="str">
        <f>IF($B783="","",VLOOKUP($B783,資料表!$A:$C,2,FALSE))</f>
        <v/>
      </c>
      <c r="D783" s="259" t="str">
        <f>IF($B783="","",VLOOKUP($B783,資料表!$A:$C,3,FALSE))</f>
        <v/>
      </c>
      <c r="E783" s="263"/>
      <c r="F783" s="261" t="str">
        <f>IF($E783="","",VLOOKUP($E783,資料表!$G:$I,2,FALSE))</f>
        <v/>
      </c>
      <c r="G783" s="262" t="str">
        <f>IF($E783="","",VLOOKUP($E783,資料表!$G:$I,3,FALSE))</f>
        <v/>
      </c>
      <c r="H783" s="71"/>
      <c r="I783" s="72"/>
      <c r="J783" s="70"/>
      <c r="K783" s="278">
        <f t="shared" si="24"/>
        <v>0</v>
      </c>
      <c r="L783" s="278">
        <f t="shared" si="25"/>
        <v>0</v>
      </c>
      <c r="M783" s="75"/>
      <c r="N783" s="76"/>
      <c r="O783" s="76"/>
      <c r="P783" s="77"/>
      <c r="Q783" s="18" t="str">
        <f>IF(B783="","",VLOOKUP(B783,資料表!$A$3:$D$198,4,0))</f>
        <v/>
      </c>
    </row>
    <row r="784" spans="1:17" ht="20.100000000000001" customHeight="1">
      <c r="A784" s="290" t="str">
        <f>IF(B784="","",VLOOKUP(B784,資料表!$A$3:$E$298,5,0))</f>
        <v/>
      </c>
      <c r="B784" s="67"/>
      <c r="C784" s="259" t="str">
        <f>IF($B784="","",VLOOKUP($B784,資料表!$A:$C,2,FALSE))</f>
        <v/>
      </c>
      <c r="D784" s="259" t="str">
        <f>IF($B784="","",VLOOKUP($B784,資料表!$A:$C,3,FALSE))</f>
        <v/>
      </c>
      <c r="E784" s="263"/>
      <c r="F784" s="261" t="str">
        <f>IF($E784="","",VLOOKUP($E784,資料表!$G:$I,2,FALSE))</f>
        <v/>
      </c>
      <c r="G784" s="262" t="str">
        <f>IF($E784="","",VLOOKUP($E784,資料表!$G:$I,3,FALSE))</f>
        <v/>
      </c>
      <c r="H784" s="71"/>
      <c r="I784" s="72"/>
      <c r="J784" s="70"/>
      <c r="K784" s="278">
        <f t="shared" si="24"/>
        <v>0</v>
      </c>
      <c r="L784" s="278">
        <f t="shared" si="25"/>
        <v>0</v>
      </c>
      <c r="M784" s="75"/>
      <c r="N784" s="76"/>
      <c r="O784" s="76"/>
      <c r="P784" s="77"/>
      <c r="Q784" s="18" t="str">
        <f>IF(B784="","",VLOOKUP(B784,資料表!$A$3:$D$198,4,0))</f>
        <v/>
      </c>
    </row>
    <row r="785" spans="1:17" ht="20.100000000000001" customHeight="1">
      <c r="A785" s="290" t="str">
        <f>IF(B785="","",VLOOKUP(B785,資料表!$A$3:$E$298,5,0))</f>
        <v/>
      </c>
      <c r="B785" s="67"/>
      <c r="C785" s="259" t="str">
        <f>IF($B785="","",VLOOKUP($B785,資料表!$A:$C,2,FALSE))</f>
        <v/>
      </c>
      <c r="D785" s="259" t="str">
        <f>IF($B785="","",VLOOKUP($B785,資料表!$A:$C,3,FALSE))</f>
        <v/>
      </c>
      <c r="E785" s="263"/>
      <c r="F785" s="261" t="str">
        <f>IF($E785="","",VLOOKUP($E785,資料表!$G:$I,2,FALSE))</f>
        <v/>
      </c>
      <c r="G785" s="262" t="str">
        <f>IF($E785="","",VLOOKUP($E785,資料表!$G:$I,3,FALSE))</f>
        <v/>
      </c>
      <c r="H785" s="71"/>
      <c r="I785" s="72"/>
      <c r="J785" s="70"/>
      <c r="K785" s="278">
        <f t="shared" si="24"/>
        <v>0</v>
      </c>
      <c r="L785" s="278">
        <f t="shared" si="25"/>
        <v>0</v>
      </c>
      <c r="M785" s="75"/>
      <c r="N785" s="76"/>
      <c r="O785" s="76"/>
      <c r="P785" s="77"/>
      <c r="Q785" s="18" t="str">
        <f>IF(B785="","",VLOOKUP(B785,資料表!$A$3:$D$198,4,0))</f>
        <v/>
      </c>
    </row>
    <row r="786" spans="1:17" ht="20.100000000000001" customHeight="1">
      <c r="A786" s="290" t="str">
        <f>IF(B786="","",VLOOKUP(B786,資料表!$A$3:$E$298,5,0))</f>
        <v/>
      </c>
      <c r="B786" s="67"/>
      <c r="C786" s="259" t="str">
        <f>IF($B786="","",VLOOKUP($B786,資料表!$A:$C,2,FALSE))</f>
        <v/>
      </c>
      <c r="D786" s="259" t="str">
        <f>IF($B786="","",VLOOKUP($B786,資料表!$A:$C,3,FALSE))</f>
        <v/>
      </c>
      <c r="E786" s="263"/>
      <c r="F786" s="261" t="str">
        <f>IF($E786="","",VLOOKUP($E786,資料表!$G:$I,2,FALSE))</f>
        <v/>
      </c>
      <c r="G786" s="262" t="str">
        <f>IF($E786="","",VLOOKUP($E786,資料表!$G:$I,3,FALSE))</f>
        <v/>
      </c>
      <c r="H786" s="71"/>
      <c r="I786" s="72"/>
      <c r="J786" s="70"/>
      <c r="K786" s="278">
        <f t="shared" si="24"/>
        <v>0</v>
      </c>
      <c r="L786" s="278">
        <f t="shared" si="25"/>
        <v>0</v>
      </c>
      <c r="M786" s="75"/>
      <c r="N786" s="76"/>
      <c r="O786" s="76"/>
      <c r="P786" s="77"/>
      <c r="Q786" s="18" t="str">
        <f>IF(B786="","",VLOOKUP(B786,資料表!$A$3:$D$198,4,0))</f>
        <v/>
      </c>
    </row>
    <row r="787" spans="1:17" ht="20.100000000000001" customHeight="1">
      <c r="A787" s="290" t="str">
        <f>IF(B787="","",VLOOKUP(B787,資料表!$A$3:$E$298,5,0))</f>
        <v/>
      </c>
      <c r="B787" s="67"/>
      <c r="C787" s="259" t="str">
        <f>IF($B787="","",VLOOKUP($B787,資料表!$A:$C,2,FALSE))</f>
        <v/>
      </c>
      <c r="D787" s="259" t="str">
        <f>IF($B787="","",VLOOKUP($B787,資料表!$A:$C,3,FALSE))</f>
        <v/>
      </c>
      <c r="E787" s="263"/>
      <c r="F787" s="261" t="str">
        <f>IF($E787="","",VLOOKUP($E787,資料表!$G:$I,2,FALSE))</f>
        <v/>
      </c>
      <c r="G787" s="262" t="str">
        <f>IF($E787="","",VLOOKUP($E787,資料表!$G:$I,3,FALSE))</f>
        <v/>
      </c>
      <c r="H787" s="71"/>
      <c r="I787" s="72"/>
      <c r="J787" s="70"/>
      <c r="K787" s="278">
        <f t="shared" si="24"/>
        <v>0</v>
      </c>
      <c r="L787" s="278">
        <f t="shared" si="25"/>
        <v>0</v>
      </c>
      <c r="M787" s="75"/>
      <c r="N787" s="76"/>
      <c r="O787" s="76"/>
      <c r="P787" s="77"/>
      <c r="Q787" s="18" t="str">
        <f>IF(B787="","",VLOOKUP(B787,資料表!$A$3:$D$198,4,0))</f>
        <v/>
      </c>
    </row>
    <row r="788" spans="1:17" ht="20.100000000000001" customHeight="1">
      <c r="A788" s="290" t="str">
        <f>IF(B788="","",VLOOKUP(B788,資料表!$A$3:$E$298,5,0))</f>
        <v/>
      </c>
      <c r="B788" s="67"/>
      <c r="C788" s="259" t="str">
        <f>IF($B788="","",VLOOKUP($B788,資料表!$A:$C,2,FALSE))</f>
        <v/>
      </c>
      <c r="D788" s="259" t="str">
        <f>IF($B788="","",VLOOKUP($B788,資料表!$A:$C,3,FALSE))</f>
        <v/>
      </c>
      <c r="E788" s="263"/>
      <c r="F788" s="261" t="str">
        <f>IF($E788="","",VLOOKUP($E788,資料表!$G:$I,2,FALSE))</f>
        <v/>
      </c>
      <c r="G788" s="262" t="str">
        <f>IF($E788="","",VLOOKUP($E788,資料表!$G:$I,3,FALSE))</f>
        <v/>
      </c>
      <c r="H788" s="71"/>
      <c r="I788" s="72"/>
      <c r="J788" s="70"/>
      <c r="K788" s="278">
        <f t="shared" si="24"/>
        <v>0</v>
      </c>
      <c r="L788" s="278">
        <f t="shared" si="25"/>
        <v>0</v>
      </c>
      <c r="M788" s="75"/>
      <c r="N788" s="76"/>
      <c r="O788" s="76"/>
      <c r="P788" s="77"/>
      <c r="Q788" s="18" t="str">
        <f>IF(B788="","",VLOOKUP(B788,資料表!$A$3:$D$198,4,0))</f>
        <v/>
      </c>
    </row>
    <row r="789" spans="1:17" ht="20.100000000000001" customHeight="1">
      <c r="A789" s="290" t="str">
        <f>IF(B789="","",VLOOKUP(B789,資料表!$A$3:$E$298,5,0))</f>
        <v/>
      </c>
      <c r="B789" s="67"/>
      <c r="C789" s="259" t="str">
        <f>IF($B789="","",VLOOKUP($B789,資料表!$A:$C,2,FALSE))</f>
        <v/>
      </c>
      <c r="D789" s="259" t="str">
        <f>IF($B789="","",VLOOKUP($B789,資料表!$A:$C,3,FALSE))</f>
        <v/>
      </c>
      <c r="E789" s="263"/>
      <c r="F789" s="261" t="str">
        <f>IF($E789="","",VLOOKUP($E789,資料表!$G:$I,2,FALSE))</f>
        <v/>
      </c>
      <c r="G789" s="262" t="str">
        <f>IF($E789="","",VLOOKUP($E789,資料表!$G:$I,3,FALSE))</f>
        <v/>
      </c>
      <c r="H789" s="71"/>
      <c r="I789" s="72"/>
      <c r="J789" s="70"/>
      <c r="K789" s="278">
        <f t="shared" si="24"/>
        <v>0</v>
      </c>
      <c r="L789" s="278">
        <f t="shared" si="25"/>
        <v>0</v>
      </c>
      <c r="M789" s="75"/>
      <c r="N789" s="76"/>
      <c r="O789" s="76"/>
      <c r="P789" s="77"/>
      <c r="Q789" s="18" t="str">
        <f>IF(B789="","",VLOOKUP(B789,資料表!$A$3:$D$198,4,0))</f>
        <v/>
      </c>
    </row>
    <row r="790" spans="1:17" ht="20.100000000000001" customHeight="1">
      <c r="A790" s="290" t="str">
        <f>IF(B790="","",VLOOKUP(B790,資料表!$A$3:$E$298,5,0))</f>
        <v/>
      </c>
      <c r="B790" s="67"/>
      <c r="C790" s="259" t="str">
        <f>IF($B790="","",VLOOKUP($B790,資料表!$A:$C,2,FALSE))</f>
        <v/>
      </c>
      <c r="D790" s="259" t="str">
        <f>IF($B790="","",VLOOKUP($B790,資料表!$A:$C,3,FALSE))</f>
        <v/>
      </c>
      <c r="E790" s="263"/>
      <c r="F790" s="261" t="str">
        <f>IF($E790="","",VLOOKUP($E790,資料表!$G:$I,2,FALSE))</f>
        <v/>
      </c>
      <c r="G790" s="262" t="str">
        <f>IF($E790="","",VLOOKUP($E790,資料表!$G:$I,3,FALSE))</f>
        <v/>
      </c>
      <c r="H790" s="71"/>
      <c r="I790" s="72"/>
      <c r="J790" s="70"/>
      <c r="K790" s="278">
        <f t="shared" si="24"/>
        <v>0</v>
      </c>
      <c r="L790" s="278">
        <f t="shared" si="25"/>
        <v>0</v>
      </c>
      <c r="M790" s="75"/>
      <c r="N790" s="76"/>
      <c r="O790" s="76"/>
      <c r="P790" s="77"/>
      <c r="Q790" s="18" t="str">
        <f>IF(B790="","",VLOOKUP(B790,資料表!$A$3:$D$198,4,0))</f>
        <v/>
      </c>
    </row>
    <row r="791" spans="1:17" ht="20.100000000000001" customHeight="1">
      <c r="A791" s="290" t="str">
        <f>IF(B791="","",VLOOKUP(B791,資料表!$A$3:$E$298,5,0))</f>
        <v/>
      </c>
      <c r="B791" s="67"/>
      <c r="C791" s="259" t="str">
        <f>IF($B791="","",VLOOKUP($B791,資料表!$A:$C,2,FALSE))</f>
        <v/>
      </c>
      <c r="D791" s="259" t="str">
        <f>IF($B791="","",VLOOKUP($B791,資料表!$A:$C,3,FALSE))</f>
        <v/>
      </c>
      <c r="E791" s="263"/>
      <c r="F791" s="261" t="str">
        <f>IF($E791="","",VLOOKUP($E791,資料表!$G:$I,2,FALSE))</f>
        <v/>
      </c>
      <c r="G791" s="262" t="str">
        <f>IF($E791="","",VLOOKUP($E791,資料表!$G:$I,3,FALSE))</f>
        <v/>
      </c>
      <c r="H791" s="71"/>
      <c r="I791" s="72"/>
      <c r="J791" s="70"/>
      <c r="K791" s="278">
        <f t="shared" si="24"/>
        <v>0</v>
      </c>
      <c r="L791" s="278">
        <f t="shared" si="25"/>
        <v>0</v>
      </c>
      <c r="M791" s="75"/>
      <c r="N791" s="76"/>
      <c r="O791" s="76"/>
      <c r="P791" s="77"/>
      <c r="Q791" s="18" t="str">
        <f>IF(B791="","",VLOOKUP(B791,資料表!$A$3:$D$198,4,0))</f>
        <v/>
      </c>
    </row>
    <row r="792" spans="1:17" ht="20.100000000000001" customHeight="1">
      <c r="A792" s="290" t="str">
        <f>IF(B792="","",VLOOKUP(B792,資料表!$A$3:$E$298,5,0))</f>
        <v/>
      </c>
      <c r="B792" s="67"/>
      <c r="C792" s="259" t="str">
        <f>IF($B792="","",VLOOKUP($B792,資料表!$A:$C,2,FALSE))</f>
        <v/>
      </c>
      <c r="D792" s="259" t="str">
        <f>IF($B792="","",VLOOKUP($B792,資料表!$A:$C,3,FALSE))</f>
        <v/>
      </c>
      <c r="E792" s="263"/>
      <c r="F792" s="261" t="str">
        <f>IF($E792="","",VLOOKUP($E792,資料表!$G:$I,2,FALSE))</f>
        <v/>
      </c>
      <c r="G792" s="262" t="str">
        <f>IF($E792="","",VLOOKUP($E792,資料表!$G:$I,3,FALSE))</f>
        <v/>
      </c>
      <c r="H792" s="71"/>
      <c r="I792" s="72"/>
      <c r="J792" s="70"/>
      <c r="K792" s="278">
        <f t="shared" si="24"/>
        <v>0</v>
      </c>
      <c r="L792" s="278">
        <f t="shared" si="25"/>
        <v>0</v>
      </c>
      <c r="M792" s="75"/>
      <c r="N792" s="76"/>
      <c r="O792" s="76"/>
      <c r="P792" s="77"/>
      <c r="Q792" s="18" t="str">
        <f>IF(B792="","",VLOOKUP(B792,資料表!$A$3:$D$198,4,0))</f>
        <v/>
      </c>
    </row>
    <row r="793" spans="1:17" ht="20.100000000000001" customHeight="1">
      <c r="A793" s="290" t="str">
        <f>IF(B793="","",VLOOKUP(B793,資料表!$A$3:$E$298,5,0))</f>
        <v/>
      </c>
      <c r="B793" s="67"/>
      <c r="C793" s="259" t="str">
        <f>IF($B793="","",VLOOKUP($B793,資料表!$A:$C,2,FALSE))</f>
        <v/>
      </c>
      <c r="D793" s="259" t="str">
        <f>IF($B793="","",VLOOKUP($B793,資料表!$A:$C,3,FALSE))</f>
        <v/>
      </c>
      <c r="E793" s="263"/>
      <c r="F793" s="261" t="str">
        <f>IF($E793="","",VLOOKUP($E793,資料表!$G:$I,2,FALSE))</f>
        <v/>
      </c>
      <c r="G793" s="262" t="str">
        <f>IF($E793="","",VLOOKUP($E793,資料表!$G:$I,3,FALSE))</f>
        <v/>
      </c>
      <c r="H793" s="71"/>
      <c r="I793" s="72"/>
      <c r="J793" s="70"/>
      <c r="K793" s="278">
        <f t="shared" si="24"/>
        <v>0</v>
      </c>
      <c r="L793" s="278">
        <f t="shared" si="25"/>
        <v>0</v>
      </c>
      <c r="M793" s="75"/>
      <c r="N793" s="76"/>
      <c r="O793" s="76"/>
      <c r="P793" s="77"/>
      <c r="Q793" s="18" t="str">
        <f>IF(B793="","",VLOOKUP(B793,資料表!$A$3:$D$198,4,0))</f>
        <v/>
      </c>
    </row>
    <row r="794" spans="1:17" ht="20.100000000000001" customHeight="1">
      <c r="A794" s="290" t="str">
        <f>IF(B794="","",VLOOKUP(B794,資料表!$A$3:$E$298,5,0))</f>
        <v/>
      </c>
      <c r="B794" s="67"/>
      <c r="C794" s="259" t="str">
        <f>IF($B794="","",VLOOKUP($B794,資料表!$A:$C,2,FALSE))</f>
        <v/>
      </c>
      <c r="D794" s="259" t="str">
        <f>IF($B794="","",VLOOKUP($B794,資料表!$A:$C,3,FALSE))</f>
        <v/>
      </c>
      <c r="E794" s="263"/>
      <c r="F794" s="261" t="str">
        <f>IF($E794="","",VLOOKUP($E794,資料表!$G:$I,2,FALSE))</f>
        <v/>
      </c>
      <c r="G794" s="262" t="str">
        <f>IF($E794="","",VLOOKUP($E794,資料表!$G:$I,3,FALSE))</f>
        <v/>
      </c>
      <c r="H794" s="71"/>
      <c r="I794" s="72"/>
      <c r="J794" s="70"/>
      <c r="K794" s="278">
        <f t="shared" si="24"/>
        <v>0</v>
      </c>
      <c r="L794" s="278">
        <f t="shared" si="25"/>
        <v>0</v>
      </c>
      <c r="M794" s="75"/>
      <c r="N794" s="76"/>
      <c r="O794" s="76"/>
      <c r="P794" s="77"/>
      <c r="Q794" s="18" t="str">
        <f>IF(B794="","",VLOOKUP(B794,資料表!$A$3:$D$198,4,0))</f>
        <v/>
      </c>
    </row>
    <row r="795" spans="1:17" ht="20.100000000000001" customHeight="1">
      <c r="A795" s="290" t="str">
        <f>IF(B795="","",VLOOKUP(B795,資料表!$A$3:$E$298,5,0))</f>
        <v/>
      </c>
      <c r="B795" s="67"/>
      <c r="C795" s="259" t="str">
        <f>IF($B795="","",VLOOKUP($B795,資料表!$A:$C,2,FALSE))</f>
        <v/>
      </c>
      <c r="D795" s="259" t="str">
        <f>IF($B795="","",VLOOKUP($B795,資料表!$A:$C,3,FALSE))</f>
        <v/>
      </c>
      <c r="E795" s="263"/>
      <c r="F795" s="261" t="str">
        <f>IF($E795="","",VLOOKUP($E795,資料表!$G:$I,2,FALSE))</f>
        <v/>
      </c>
      <c r="G795" s="262" t="str">
        <f>IF($E795="","",VLOOKUP($E795,資料表!$G:$I,3,FALSE))</f>
        <v/>
      </c>
      <c r="H795" s="71"/>
      <c r="I795" s="72"/>
      <c r="J795" s="70"/>
      <c r="K795" s="278">
        <f t="shared" si="24"/>
        <v>0</v>
      </c>
      <c r="L795" s="278">
        <f t="shared" si="25"/>
        <v>0</v>
      </c>
      <c r="M795" s="75"/>
      <c r="N795" s="76"/>
      <c r="O795" s="76"/>
      <c r="P795" s="77"/>
      <c r="Q795" s="18" t="str">
        <f>IF(B795="","",VLOOKUP(B795,資料表!$A$3:$D$198,4,0))</f>
        <v/>
      </c>
    </row>
    <row r="796" spans="1:17" ht="20.100000000000001" customHeight="1">
      <c r="A796" s="290" t="str">
        <f>IF(B796="","",VLOOKUP(B796,資料表!$A$3:$E$298,5,0))</f>
        <v/>
      </c>
      <c r="B796" s="67"/>
      <c r="C796" s="259" t="str">
        <f>IF($B796="","",VLOOKUP($B796,資料表!$A:$C,2,FALSE))</f>
        <v/>
      </c>
      <c r="D796" s="259" t="str">
        <f>IF($B796="","",VLOOKUP($B796,資料表!$A:$C,3,FALSE))</f>
        <v/>
      </c>
      <c r="E796" s="263"/>
      <c r="F796" s="261" t="str">
        <f>IF($E796="","",VLOOKUP($E796,資料表!$G:$I,2,FALSE))</f>
        <v/>
      </c>
      <c r="G796" s="262" t="str">
        <f>IF($E796="","",VLOOKUP($E796,資料表!$G:$I,3,FALSE))</f>
        <v/>
      </c>
      <c r="H796" s="71"/>
      <c r="I796" s="72"/>
      <c r="J796" s="70"/>
      <c r="K796" s="278">
        <f t="shared" si="24"/>
        <v>0</v>
      </c>
      <c r="L796" s="278">
        <f t="shared" si="25"/>
        <v>0</v>
      </c>
      <c r="M796" s="75"/>
      <c r="N796" s="76"/>
      <c r="O796" s="76"/>
      <c r="P796" s="77"/>
      <c r="Q796" s="18" t="str">
        <f>IF(B796="","",VLOOKUP(B796,資料表!$A$3:$D$198,4,0))</f>
        <v/>
      </c>
    </row>
    <row r="797" spans="1:17" ht="20.100000000000001" customHeight="1">
      <c r="A797" s="290" t="str">
        <f>IF(B797="","",VLOOKUP(B797,資料表!$A$3:$E$298,5,0))</f>
        <v/>
      </c>
      <c r="B797" s="67"/>
      <c r="C797" s="259" t="str">
        <f>IF($B797="","",VLOOKUP($B797,資料表!$A:$C,2,FALSE))</f>
        <v/>
      </c>
      <c r="D797" s="259" t="str">
        <f>IF($B797="","",VLOOKUP($B797,資料表!$A:$C,3,FALSE))</f>
        <v/>
      </c>
      <c r="E797" s="263"/>
      <c r="F797" s="261" t="str">
        <f>IF($E797="","",VLOOKUP($E797,資料表!$G:$I,2,FALSE))</f>
        <v/>
      </c>
      <c r="G797" s="262" t="str">
        <f>IF($E797="","",VLOOKUP($E797,資料表!$G:$I,3,FALSE))</f>
        <v/>
      </c>
      <c r="H797" s="71"/>
      <c r="I797" s="72"/>
      <c r="J797" s="70"/>
      <c r="K797" s="278">
        <f t="shared" si="24"/>
        <v>0</v>
      </c>
      <c r="L797" s="278">
        <f t="shared" si="25"/>
        <v>0</v>
      </c>
      <c r="M797" s="75"/>
      <c r="N797" s="76"/>
      <c r="O797" s="76"/>
      <c r="P797" s="77"/>
      <c r="Q797" s="18" t="str">
        <f>IF(B797="","",VLOOKUP(B797,資料表!$A$3:$D$198,4,0))</f>
        <v/>
      </c>
    </row>
    <row r="798" spans="1:17" ht="20.100000000000001" customHeight="1">
      <c r="A798" s="290" t="str">
        <f>IF(B798="","",VLOOKUP(B798,資料表!$A$3:$E$298,5,0))</f>
        <v/>
      </c>
      <c r="B798" s="67"/>
      <c r="C798" s="259" t="str">
        <f>IF($B798="","",VLOOKUP($B798,資料表!$A:$C,2,FALSE))</f>
        <v/>
      </c>
      <c r="D798" s="259" t="str">
        <f>IF($B798="","",VLOOKUP($B798,資料表!$A:$C,3,FALSE))</f>
        <v/>
      </c>
      <c r="E798" s="263"/>
      <c r="F798" s="261" t="str">
        <f>IF($E798="","",VLOOKUP($E798,資料表!$G:$I,2,FALSE))</f>
        <v/>
      </c>
      <c r="G798" s="262" t="str">
        <f>IF($E798="","",VLOOKUP($E798,資料表!$G:$I,3,FALSE))</f>
        <v/>
      </c>
      <c r="H798" s="71"/>
      <c r="I798" s="72"/>
      <c r="J798" s="70"/>
      <c r="K798" s="278">
        <f t="shared" si="24"/>
        <v>0</v>
      </c>
      <c r="L798" s="278">
        <f t="shared" si="25"/>
        <v>0</v>
      </c>
      <c r="M798" s="75"/>
      <c r="N798" s="76"/>
      <c r="O798" s="76"/>
      <c r="P798" s="77"/>
      <c r="Q798" s="18" t="str">
        <f>IF(B798="","",VLOOKUP(B798,資料表!$A$3:$D$198,4,0))</f>
        <v/>
      </c>
    </row>
    <row r="799" spans="1:17" ht="20.100000000000001" customHeight="1">
      <c r="A799" s="290" t="str">
        <f>IF(B799="","",VLOOKUP(B799,資料表!$A$3:$E$298,5,0))</f>
        <v/>
      </c>
      <c r="B799" s="67"/>
      <c r="C799" s="259" t="str">
        <f>IF($B799="","",VLOOKUP($B799,資料表!$A:$C,2,FALSE))</f>
        <v/>
      </c>
      <c r="D799" s="259" t="str">
        <f>IF($B799="","",VLOOKUP($B799,資料表!$A:$C,3,FALSE))</f>
        <v/>
      </c>
      <c r="E799" s="263"/>
      <c r="F799" s="261" t="str">
        <f>IF($E799="","",VLOOKUP($E799,資料表!$G:$I,2,FALSE))</f>
        <v/>
      </c>
      <c r="G799" s="262" t="str">
        <f>IF($E799="","",VLOOKUP($E799,資料表!$G:$I,3,FALSE))</f>
        <v/>
      </c>
      <c r="H799" s="71"/>
      <c r="I799" s="72"/>
      <c r="J799" s="70"/>
      <c r="K799" s="278">
        <f t="shared" si="24"/>
        <v>0</v>
      </c>
      <c r="L799" s="278">
        <f t="shared" si="25"/>
        <v>0</v>
      </c>
      <c r="M799" s="75"/>
      <c r="N799" s="76"/>
      <c r="O799" s="76"/>
      <c r="P799" s="77"/>
      <c r="Q799" s="18" t="str">
        <f>IF(B799="","",VLOOKUP(B799,資料表!$A$3:$D$198,4,0))</f>
        <v/>
      </c>
    </row>
    <row r="800" spans="1:17" ht="20.100000000000001" customHeight="1">
      <c r="A800" s="290" t="str">
        <f>IF(B800="","",VLOOKUP(B800,資料表!$A$3:$E$298,5,0))</f>
        <v/>
      </c>
      <c r="B800" s="67"/>
      <c r="C800" s="259" t="str">
        <f>IF($B800="","",VLOOKUP($B800,資料表!$A:$C,2,FALSE))</f>
        <v/>
      </c>
      <c r="D800" s="259" t="str">
        <f>IF($B800="","",VLOOKUP($B800,資料表!$A:$C,3,FALSE))</f>
        <v/>
      </c>
      <c r="E800" s="263"/>
      <c r="F800" s="261" t="str">
        <f>IF($E800="","",VLOOKUP($E800,資料表!$G:$I,2,FALSE))</f>
        <v/>
      </c>
      <c r="G800" s="262" t="str">
        <f>IF($E800="","",VLOOKUP($E800,資料表!$G:$I,3,FALSE))</f>
        <v/>
      </c>
      <c r="H800" s="71"/>
      <c r="I800" s="72"/>
      <c r="J800" s="70"/>
      <c r="K800" s="278">
        <f t="shared" si="24"/>
        <v>0</v>
      </c>
      <c r="L800" s="278">
        <f t="shared" si="25"/>
        <v>0</v>
      </c>
      <c r="M800" s="75"/>
      <c r="N800" s="76"/>
      <c r="O800" s="76"/>
      <c r="P800" s="77"/>
      <c r="Q800" s="18" t="str">
        <f>IF(B800="","",VLOOKUP(B800,資料表!$A$3:$D$198,4,0))</f>
        <v/>
      </c>
    </row>
    <row r="801" spans="1:17" ht="20.100000000000001" customHeight="1">
      <c r="A801" s="290" t="str">
        <f>IF(B801="","",VLOOKUP(B801,資料表!$A$3:$E$298,5,0))</f>
        <v/>
      </c>
      <c r="B801" s="67"/>
      <c r="C801" s="259" t="str">
        <f>IF($B801="","",VLOOKUP($B801,資料表!$A:$C,2,FALSE))</f>
        <v/>
      </c>
      <c r="D801" s="259" t="str">
        <f>IF($B801="","",VLOOKUP($B801,資料表!$A:$C,3,FALSE))</f>
        <v/>
      </c>
      <c r="E801" s="263"/>
      <c r="F801" s="261" t="str">
        <f>IF($E801="","",VLOOKUP($E801,資料表!$G:$I,2,FALSE))</f>
        <v/>
      </c>
      <c r="G801" s="262" t="str">
        <f>IF($E801="","",VLOOKUP($E801,資料表!$G:$I,3,FALSE))</f>
        <v/>
      </c>
      <c r="H801" s="71"/>
      <c r="I801" s="72"/>
      <c r="J801" s="70"/>
      <c r="K801" s="278">
        <f t="shared" si="24"/>
        <v>0</v>
      </c>
      <c r="L801" s="278">
        <f t="shared" si="25"/>
        <v>0</v>
      </c>
      <c r="M801" s="75"/>
      <c r="N801" s="76"/>
      <c r="O801" s="76"/>
      <c r="P801" s="77"/>
      <c r="Q801" s="18" t="str">
        <f>IF(B801="","",VLOOKUP(B801,資料表!$A$3:$D$198,4,0))</f>
        <v/>
      </c>
    </row>
    <row r="802" spans="1:17" ht="20.100000000000001" customHeight="1">
      <c r="A802" s="290" t="str">
        <f>IF(B802="","",VLOOKUP(B802,資料表!$A$3:$E$298,5,0))</f>
        <v/>
      </c>
      <c r="B802" s="67"/>
      <c r="C802" s="259" t="str">
        <f>IF($B802="","",VLOOKUP($B802,資料表!$A:$C,2,FALSE))</f>
        <v/>
      </c>
      <c r="D802" s="259" t="str">
        <f>IF($B802="","",VLOOKUP($B802,資料表!$A:$C,3,FALSE))</f>
        <v/>
      </c>
      <c r="E802" s="263"/>
      <c r="F802" s="261" t="str">
        <f>IF($E802="","",VLOOKUP($E802,資料表!$G:$I,2,FALSE))</f>
        <v/>
      </c>
      <c r="G802" s="262" t="str">
        <f>IF($E802="","",VLOOKUP($E802,資料表!$G:$I,3,FALSE))</f>
        <v/>
      </c>
      <c r="H802" s="71"/>
      <c r="I802" s="72"/>
      <c r="J802" s="70"/>
      <c r="K802" s="278">
        <f t="shared" si="24"/>
        <v>0</v>
      </c>
      <c r="L802" s="278">
        <f t="shared" si="25"/>
        <v>0</v>
      </c>
      <c r="M802" s="75"/>
      <c r="N802" s="76"/>
      <c r="O802" s="76"/>
      <c r="P802" s="77"/>
      <c r="Q802" s="18" t="str">
        <f>IF(B802="","",VLOOKUP(B802,資料表!$A$3:$D$198,4,0))</f>
        <v/>
      </c>
    </row>
    <row r="803" spans="1:17" ht="20.100000000000001" customHeight="1">
      <c r="A803" s="290" t="str">
        <f>IF(B803="","",VLOOKUP(B803,資料表!$A$3:$E$298,5,0))</f>
        <v/>
      </c>
      <c r="B803" s="67"/>
      <c r="C803" s="259" t="str">
        <f>IF($B803="","",VLOOKUP($B803,資料表!$A:$C,2,FALSE))</f>
        <v/>
      </c>
      <c r="D803" s="259" t="str">
        <f>IF($B803="","",VLOOKUP($B803,資料表!$A:$C,3,FALSE))</f>
        <v/>
      </c>
      <c r="E803" s="263"/>
      <c r="F803" s="261" t="str">
        <f>IF($E803="","",VLOOKUP($E803,資料表!$G:$I,2,FALSE))</f>
        <v/>
      </c>
      <c r="G803" s="262" t="str">
        <f>IF($E803="","",VLOOKUP($E803,資料表!$G:$I,3,FALSE))</f>
        <v/>
      </c>
      <c r="H803" s="71"/>
      <c r="I803" s="72"/>
      <c r="J803" s="70"/>
      <c r="K803" s="278">
        <f t="shared" si="24"/>
        <v>0</v>
      </c>
      <c r="L803" s="278">
        <f t="shared" si="25"/>
        <v>0</v>
      </c>
      <c r="M803" s="75"/>
      <c r="N803" s="76"/>
      <c r="O803" s="76"/>
      <c r="P803" s="77"/>
      <c r="Q803" s="18" t="str">
        <f>IF(B803="","",VLOOKUP(B803,資料表!$A$3:$D$198,4,0))</f>
        <v/>
      </c>
    </row>
    <row r="804" spans="1:17" ht="20.100000000000001" customHeight="1">
      <c r="A804" s="290" t="str">
        <f>IF(B804="","",VLOOKUP(B804,資料表!$A$3:$E$298,5,0))</f>
        <v/>
      </c>
      <c r="B804" s="67"/>
      <c r="C804" s="259" t="str">
        <f>IF($B804="","",VLOOKUP($B804,資料表!$A:$C,2,FALSE))</f>
        <v/>
      </c>
      <c r="D804" s="259" t="str">
        <f>IF($B804="","",VLOOKUP($B804,資料表!$A:$C,3,FALSE))</f>
        <v/>
      </c>
      <c r="E804" s="263"/>
      <c r="F804" s="261" t="str">
        <f>IF($E804="","",VLOOKUP($E804,資料表!$G:$I,2,FALSE))</f>
        <v/>
      </c>
      <c r="G804" s="262" t="str">
        <f>IF($E804="","",VLOOKUP($E804,資料表!$G:$I,3,FALSE))</f>
        <v/>
      </c>
      <c r="H804" s="71"/>
      <c r="I804" s="72"/>
      <c r="J804" s="70"/>
      <c r="K804" s="278">
        <f t="shared" si="24"/>
        <v>0</v>
      </c>
      <c r="L804" s="278">
        <f t="shared" si="25"/>
        <v>0</v>
      </c>
      <c r="M804" s="75"/>
      <c r="N804" s="76"/>
      <c r="O804" s="76"/>
      <c r="P804" s="77"/>
      <c r="Q804" s="18" t="str">
        <f>IF(B804="","",VLOOKUP(B804,資料表!$A$3:$D$198,4,0))</f>
        <v/>
      </c>
    </row>
    <row r="805" spans="1:17" ht="20.100000000000001" customHeight="1">
      <c r="A805" s="290" t="str">
        <f>IF(B805="","",VLOOKUP(B805,資料表!$A$3:$E$298,5,0))</f>
        <v/>
      </c>
      <c r="B805" s="67"/>
      <c r="C805" s="259" t="str">
        <f>IF($B805="","",VLOOKUP($B805,資料表!$A:$C,2,FALSE))</f>
        <v/>
      </c>
      <c r="D805" s="259" t="str">
        <f>IF($B805="","",VLOOKUP($B805,資料表!$A:$C,3,FALSE))</f>
        <v/>
      </c>
      <c r="E805" s="263"/>
      <c r="F805" s="261" t="str">
        <f>IF($E805="","",VLOOKUP($E805,資料表!$G:$I,2,FALSE))</f>
        <v/>
      </c>
      <c r="G805" s="262" t="str">
        <f>IF($E805="","",VLOOKUP($E805,資料表!$G:$I,3,FALSE))</f>
        <v/>
      </c>
      <c r="H805" s="71"/>
      <c r="I805" s="72"/>
      <c r="J805" s="70"/>
      <c r="K805" s="278">
        <f t="shared" si="24"/>
        <v>0</v>
      </c>
      <c r="L805" s="278">
        <f t="shared" si="25"/>
        <v>0</v>
      </c>
      <c r="M805" s="75"/>
      <c r="N805" s="76"/>
      <c r="O805" s="76"/>
      <c r="P805" s="77"/>
      <c r="Q805" s="18" t="str">
        <f>IF(B805="","",VLOOKUP(B805,資料表!$A$3:$D$198,4,0))</f>
        <v/>
      </c>
    </row>
    <row r="806" spans="1:17" ht="20.100000000000001" customHeight="1">
      <c r="A806" s="290" t="str">
        <f>IF(B806="","",VLOOKUP(B806,資料表!$A$3:$E$298,5,0))</f>
        <v/>
      </c>
      <c r="B806" s="67"/>
      <c r="C806" s="259" t="str">
        <f>IF($B806="","",VLOOKUP($B806,資料表!$A:$C,2,FALSE))</f>
        <v/>
      </c>
      <c r="D806" s="259" t="str">
        <f>IF($B806="","",VLOOKUP($B806,資料表!$A:$C,3,FALSE))</f>
        <v/>
      </c>
      <c r="E806" s="263"/>
      <c r="F806" s="261" t="str">
        <f>IF($E806="","",VLOOKUP($E806,資料表!$G:$I,2,FALSE))</f>
        <v/>
      </c>
      <c r="G806" s="262" t="str">
        <f>IF($E806="","",VLOOKUP($E806,資料表!$G:$I,3,FALSE))</f>
        <v/>
      </c>
      <c r="H806" s="71"/>
      <c r="I806" s="72"/>
      <c r="J806" s="70"/>
      <c r="K806" s="278">
        <f t="shared" si="24"/>
        <v>0</v>
      </c>
      <c r="L806" s="278">
        <f t="shared" si="25"/>
        <v>0</v>
      </c>
      <c r="M806" s="75"/>
      <c r="N806" s="76"/>
      <c r="O806" s="76"/>
      <c r="P806" s="77"/>
      <c r="Q806" s="18" t="str">
        <f>IF(B806="","",VLOOKUP(B806,資料表!$A$3:$D$198,4,0))</f>
        <v/>
      </c>
    </row>
    <row r="807" spans="1:17" ht="20.100000000000001" customHeight="1">
      <c r="A807" s="290" t="str">
        <f>IF(B807="","",VLOOKUP(B807,資料表!$A$3:$E$298,5,0))</f>
        <v/>
      </c>
      <c r="B807" s="67"/>
      <c r="C807" s="259" t="str">
        <f>IF($B807="","",VLOOKUP($B807,資料表!$A:$C,2,FALSE))</f>
        <v/>
      </c>
      <c r="D807" s="259" t="str">
        <f>IF($B807="","",VLOOKUP($B807,資料表!$A:$C,3,FALSE))</f>
        <v/>
      </c>
      <c r="E807" s="263"/>
      <c r="F807" s="261" t="str">
        <f>IF($E807="","",VLOOKUP($E807,資料表!$G:$I,2,FALSE))</f>
        <v/>
      </c>
      <c r="G807" s="262" t="str">
        <f>IF($E807="","",VLOOKUP($E807,資料表!$G:$I,3,FALSE))</f>
        <v/>
      </c>
      <c r="H807" s="71"/>
      <c r="I807" s="72"/>
      <c r="J807" s="70"/>
      <c r="K807" s="278">
        <f t="shared" si="24"/>
        <v>0</v>
      </c>
      <c r="L807" s="278">
        <f t="shared" si="25"/>
        <v>0</v>
      </c>
      <c r="M807" s="75"/>
      <c r="N807" s="76"/>
      <c r="O807" s="76"/>
      <c r="P807" s="77"/>
      <c r="Q807" s="18" t="str">
        <f>IF(B807="","",VLOOKUP(B807,資料表!$A$3:$D$198,4,0))</f>
        <v/>
      </c>
    </row>
    <row r="808" spans="1:17" ht="20.100000000000001" customHeight="1">
      <c r="A808" s="290" t="str">
        <f>IF(B808="","",VLOOKUP(B808,資料表!$A$3:$E$298,5,0))</f>
        <v/>
      </c>
      <c r="B808" s="67"/>
      <c r="C808" s="259" t="str">
        <f>IF($B808="","",VLOOKUP($B808,資料表!$A:$C,2,FALSE))</f>
        <v/>
      </c>
      <c r="D808" s="259" t="str">
        <f>IF($B808="","",VLOOKUP($B808,資料表!$A:$C,3,FALSE))</f>
        <v/>
      </c>
      <c r="E808" s="263"/>
      <c r="F808" s="261" t="str">
        <f>IF($E808="","",VLOOKUP($E808,資料表!$G:$I,2,FALSE))</f>
        <v/>
      </c>
      <c r="G808" s="262" t="str">
        <f>IF($E808="","",VLOOKUP($E808,資料表!$G:$I,3,FALSE))</f>
        <v/>
      </c>
      <c r="H808" s="71"/>
      <c r="I808" s="72"/>
      <c r="J808" s="70"/>
      <c r="K808" s="278">
        <f t="shared" si="24"/>
        <v>0</v>
      </c>
      <c r="L808" s="278">
        <f t="shared" si="25"/>
        <v>0</v>
      </c>
      <c r="M808" s="75"/>
      <c r="N808" s="76"/>
      <c r="O808" s="76"/>
      <c r="P808" s="77"/>
      <c r="Q808" s="18" t="str">
        <f>IF(B808="","",VLOOKUP(B808,資料表!$A$3:$D$198,4,0))</f>
        <v/>
      </c>
    </row>
    <row r="809" spans="1:17" ht="20.100000000000001" customHeight="1">
      <c r="A809" s="290" t="str">
        <f>IF(B809="","",VLOOKUP(B809,資料表!$A$3:$E$298,5,0))</f>
        <v/>
      </c>
      <c r="B809" s="67"/>
      <c r="C809" s="259" t="str">
        <f>IF($B809="","",VLOOKUP($B809,資料表!$A:$C,2,FALSE))</f>
        <v/>
      </c>
      <c r="D809" s="259" t="str">
        <f>IF($B809="","",VLOOKUP($B809,資料表!$A:$C,3,FALSE))</f>
        <v/>
      </c>
      <c r="E809" s="263"/>
      <c r="F809" s="261" t="str">
        <f>IF($E809="","",VLOOKUP($E809,資料表!$G:$I,2,FALSE))</f>
        <v/>
      </c>
      <c r="G809" s="262" t="str">
        <f>IF($E809="","",VLOOKUP($E809,資料表!$G:$I,3,FALSE))</f>
        <v/>
      </c>
      <c r="H809" s="71"/>
      <c r="I809" s="72"/>
      <c r="J809" s="70"/>
      <c r="K809" s="278">
        <f t="shared" si="24"/>
        <v>0</v>
      </c>
      <c r="L809" s="278">
        <f t="shared" si="25"/>
        <v>0</v>
      </c>
      <c r="M809" s="75"/>
      <c r="N809" s="76"/>
      <c r="O809" s="76"/>
      <c r="P809" s="77"/>
      <c r="Q809" s="18" t="str">
        <f>IF(B809="","",VLOOKUP(B809,資料表!$A$3:$D$198,4,0))</f>
        <v/>
      </c>
    </row>
    <row r="810" spans="1:17" ht="20.100000000000001" customHeight="1">
      <c r="A810" s="290" t="str">
        <f>IF(B810="","",VLOOKUP(B810,資料表!$A$3:$E$298,5,0))</f>
        <v/>
      </c>
      <c r="B810" s="67"/>
      <c r="C810" s="259" t="str">
        <f>IF($B810="","",VLOOKUP($B810,資料表!$A:$C,2,FALSE))</f>
        <v/>
      </c>
      <c r="D810" s="259" t="str">
        <f>IF($B810="","",VLOOKUP($B810,資料表!$A:$C,3,FALSE))</f>
        <v/>
      </c>
      <c r="E810" s="263"/>
      <c r="F810" s="261" t="str">
        <f>IF($E810="","",VLOOKUP($E810,資料表!$G:$I,2,FALSE))</f>
        <v/>
      </c>
      <c r="G810" s="262" t="str">
        <f>IF($E810="","",VLOOKUP($E810,資料表!$G:$I,3,FALSE))</f>
        <v/>
      </c>
      <c r="H810" s="71"/>
      <c r="I810" s="72"/>
      <c r="J810" s="70"/>
      <c r="K810" s="278">
        <f t="shared" si="24"/>
        <v>0</v>
      </c>
      <c r="L810" s="278">
        <f t="shared" si="25"/>
        <v>0</v>
      </c>
      <c r="M810" s="75"/>
      <c r="N810" s="76"/>
      <c r="O810" s="76"/>
      <c r="P810" s="77"/>
      <c r="Q810" s="18" t="str">
        <f>IF(B810="","",VLOOKUP(B810,資料表!$A$3:$D$198,4,0))</f>
        <v/>
      </c>
    </row>
    <row r="811" spans="1:17" ht="20.100000000000001" customHeight="1">
      <c r="A811" s="290" t="str">
        <f>IF(B811="","",VLOOKUP(B811,資料表!$A$3:$E$298,5,0))</f>
        <v/>
      </c>
      <c r="B811" s="67"/>
      <c r="C811" s="259" t="str">
        <f>IF($B811="","",VLOOKUP($B811,資料表!$A:$C,2,FALSE))</f>
        <v/>
      </c>
      <c r="D811" s="259" t="str">
        <f>IF($B811="","",VLOOKUP($B811,資料表!$A:$C,3,FALSE))</f>
        <v/>
      </c>
      <c r="E811" s="263"/>
      <c r="F811" s="261" t="str">
        <f>IF($E811="","",VLOOKUP($E811,資料表!$G:$I,2,FALSE))</f>
        <v/>
      </c>
      <c r="G811" s="262" t="str">
        <f>IF($E811="","",VLOOKUP($E811,資料表!$G:$I,3,FALSE))</f>
        <v/>
      </c>
      <c r="H811" s="71"/>
      <c r="I811" s="72"/>
      <c r="J811" s="70"/>
      <c r="K811" s="278">
        <f t="shared" si="24"/>
        <v>0</v>
      </c>
      <c r="L811" s="278">
        <f t="shared" si="25"/>
        <v>0</v>
      </c>
      <c r="M811" s="75"/>
      <c r="N811" s="76"/>
      <c r="O811" s="76"/>
      <c r="P811" s="77"/>
      <c r="Q811" s="18" t="str">
        <f>IF(B811="","",VLOOKUP(B811,資料表!$A$3:$D$198,4,0))</f>
        <v/>
      </c>
    </row>
    <row r="812" spans="1:17" ht="20.100000000000001" customHeight="1">
      <c r="A812" s="290" t="str">
        <f>IF(B812="","",VLOOKUP(B812,資料表!$A$3:$E$298,5,0))</f>
        <v/>
      </c>
      <c r="B812" s="67"/>
      <c r="C812" s="259" t="str">
        <f>IF($B812="","",VLOOKUP($B812,資料表!$A:$C,2,FALSE))</f>
        <v/>
      </c>
      <c r="D812" s="259" t="str">
        <f>IF($B812="","",VLOOKUP($B812,資料表!$A:$C,3,FALSE))</f>
        <v/>
      </c>
      <c r="E812" s="263"/>
      <c r="F812" s="261" t="str">
        <f>IF($E812="","",VLOOKUP($E812,資料表!$G:$I,2,FALSE))</f>
        <v/>
      </c>
      <c r="G812" s="262" t="str">
        <f>IF($E812="","",VLOOKUP($E812,資料表!$G:$I,3,FALSE))</f>
        <v/>
      </c>
      <c r="H812" s="71"/>
      <c r="I812" s="72"/>
      <c r="J812" s="70"/>
      <c r="K812" s="278">
        <f t="shared" si="24"/>
        <v>0</v>
      </c>
      <c r="L812" s="278">
        <f t="shared" si="25"/>
        <v>0</v>
      </c>
      <c r="M812" s="75"/>
      <c r="N812" s="76"/>
      <c r="O812" s="76"/>
      <c r="P812" s="77"/>
      <c r="Q812" s="18" t="str">
        <f>IF(B812="","",VLOOKUP(B812,資料表!$A$3:$D$198,4,0))</f>
        <v/>
      </c>
    </row>
    <row r="813" spans="1:17" ht="20.100000000000001" customHeight="1">
      <c r="A813" s="290" t="str">
        <f>IF(B813="","",VLOOKUP(B813,資料表!$A$3:$E$298,5,0))</f>
        <v/>
      </c>
      <c r="B813" s="67"/>
      <c r="C813" s="259" t="str">
        <f>IF($B813="","",VLOOKUP($B813,資料表!$A:$C,2,FALSE))</f>
        <v/>
      </c>
      <c r="D813" s="259" t="str">
        <f>IF($B813="","",VLOOKUP($B813,資料表!$A:$C,3,FALSE))</f>
        <v/>
      </c>
      <c r="E813" s="263"/>
      <c r="F813" s="261" t="str">
        <f>IF($E813="","",VLOOKUP($E813,資料表!$G:$I,2,FALSE))</f>
        <v/>
      </c>
      <c r="G813" s="262" t="str">
        <f>IF($E813="","",VLOOKUP($E813,資料表!$G:$I,3,FALSE))</f>
        <v/>
      </c>
      <c r="H813" s="71"/>
      <c r="I813" s="72"/>
      <c r="J813" s="70"/>
      <c r="K813" s="278">
        <f t="shared" si="24"/>
        <v>0</v>
      </c>
      <c r="L813" s="278">
        <f t="shared" si="25"/>
        <v>0</v>
      </c>
      <c r="M813" s="75"/>
      <c r="N813" s="76"/>
      <c r="O813" s="76"/>
      <c r="P813" s="77"/>
      <c r="Q813" s="18" t="str">
        <f>IF(B813="","",VLOOKUP(B813,資料表!$A$3:$D$198,4,0))</f>
        <v/>
      </c>
    </row>
    <row r="814" spans="1:17" ht="20.100000000000001" customHeight="1">
      <c r="A814" s="290" t="str">
        <f>IF(B814="","",VLOOKUP(B814,資料表!$A$3:$E$298,5,0))</f>
        <v/>
      </c>
      <c r="B814" s="67"/>
      <c r="C814" s="259" t="str">
        <f>IF($B814="","",VLOOKUP($B814,資料表!$A:$C,2,FALSE))</f>
        <v/>
      </c>
      <c r="D814" s="259" t="str">
        <f>IF($B814="","",VLOOKUP($B814,資料表!$A:$C,3,FALSE))</f>
        <v/>
      </c>
      <c r="E814" s="263"/>
      <c r="F814" s="261" t="str">
        <f>IF($E814="","",VLOOKUP($E814,資料表!$G:$I,2,FALSE))</f>
        <v/>
      </c>
      <c r="G814" s="262" t="str">
        <f>IF($E814="","",VLOOKUP($E814,資料表!$G:$I,3,FALSE))</f>
        <v/>
      </c>
      <c r="H814" s="71"/>
      <c r="I814" s="72"/>
      <c r="J814" s="70"/>
      <c r="K814" s="278">
        <f t="shared" si="24"/>
        <v>0</v>
      </c>
      <c r="L814" s="278">
        <f t="shared" si="25"/>
        <v>0</v>
      </c>
      <c r="M814" s="75"/>
      <c r="N814" s="76"/>
      <c r="O814" s="76"/>
      <c r="P814" s="77"/>
      <c r="Q814" s="18" t="str">
        <f>IF(B814="","",VLOOKUP(B814,資料表!$A$3:$D$198,4,0))</f>
        <v/>
      </c>
    </row>
    <row r="815" spans="1:17" ht="20.100000000000001" customHeight="1">
      <c r="A815" s="290" t="str">
        <f>IF(B815="","",VLOOKUP(B815,資料表!$A$3:$E$298,5,0))</f>
        <v/>
      </c>
      <c r="B815" s="67"/>
      <c r="C815" s="259" t="str">
        <f>IF($B815="","",VLOOKUP($B815,資料表!$A:$C,2,FALSE))</f>
        <v/>
      </c>
      <c r="D815" s="259" t="str">
        <f>IF($B815="","",VLOOKUP($B815,資料表!$A:$C,3,FALSE))</f>
        <v/>
      </c>
      <c r="E815" s="263"/>
      <c r="F815" s="261" t="str">
        <f>IF($E815="","",VLOOKUP($E815,資料表!$G:$I,2,FALSE))</f>
        <v/>
      </c>
      <c r="G815" s="262" t="str">
        <f>IF($E815="","",VLOOKUP($E815,資料表!$G:$I,3,FALSE))</f>
        <v/>
      </c>
      <c r="H815" s="71"/>
      <c r="I815" s="72"/>
      <c r="J815" s="70"/>
      <c r="K815" s="278">
        <f t="shared" si="24"/>
        <v>0</v>
      </c>
      <c r="L815" s="278">
        <f t="shared" si="25"/>
        <v>0</v>
      </c>
      <c r="M815" s="75"/>
      <c r="N815" s="76"/>
      <c r="O815" s="76"/>
      <c r="P815" s="77"/>
      <c r="Q815" s="18" t="str">
        <f>IF(B815="","",VLOOKUP(B815,資料表!$A$3:$D$198,4,0))</f>
        <v/>
      </c>
    </row>
    <row r="816" spans="1:17" ht="20.100000000000001" customHeight="1">
      <c r="A816" s="290" t="str">
        <f>IF(B816="","",VLOOKUP(B816,資料表!$A$3:$E$298,5,0))</f>
        <v/>
      </c>
      <c r="B816" s="67"/>
      <c r="C816" s="259" t="str">
        <f>IF($B816="","",VLOOKUP($B816,資料表!$A:$C,2,FALSE))</f>
        <v/>
      </c>
      <c r="D816" s="259" t="str">
        <f>IF($B816="","",VLOOKUP($B816,資料表!$A:$C,3,FALSE))</f>
        <v/>
      </c>
      <c r="E816" s="263"/>
      <c r="F816" s="261" t="str">
        <f>IF($E816="","",VLOOKUP($E816,資料表!$G:$I,2,FALSE))</f>
        <v/>
      </c>
      <c r="G816" s="262" t="str">
        <f>IF($E816="","",VLOOKUP($E816,資料表!$G:$I,3,FALSE))</f>
        <v/>
      </c>
      <c r="H816" s="71"/>
      <c r="I816" s="72"/>
      <c r="J816" s="70"/>
      <c r="K816" s="278">
        <f t="shared" si="24"/>
        <v>0</v>
      </c>
      <c r="L816" s="278">
        <f t="shared" si="25"/>
        <v>0</v>
      </c>
      <c r="M816" s="75"/>
      <c r="N816" s="76"/>
      <c r="O816" s="76"/>
      <c r="P816" s="77"/>
      <c r="Q816" s="18" t="str">
        <f>IF(B816="","",VLOOKUP(B816,資料表!$A$3:$D$198,4,0))</f>
        <v/>
      </c>
    </row>
    <row r="817" spans="1:17" ht="20.100000000000001" customHeight="1">
      <c r="A817" s="290" t="str">
        <f>IF(B817="","",VLOOKUP(B817,資料表!$A$3:$E$298,5,0))</f>
        <v/>
      </c>
      <c r="B817" s="67"/>
      <c r="C817" s="259" t="str">
        <f>IF($B817="","",VLOOKUP($B817,資料表!$A:$C,2,FALSE))</f>
        <v/>
      </c>
      <c r="D817" s="259" t="str">
        <f>IF($B817="","",VLOOKUP($B817,資料表!$A:$C,3,FALSE))</f>
        <v/>
      </c>
      <c r="E817" s="263"/>
      <c r="F817" s="261" t="str">
        <f>IF($E817="","",VLOOKUP($E817,資料表!$G:$I,2,FALSE))</f>
        <v/>
      </c>
      <c r="G817" s="262" t="str">
        <f>IF($E817="","",VLOOKUP($E817,資料表!$G:$I,3,FALSE))</f>
        <v/>
      </c>
      <c r="H817" s="71"/>
      <c r="I817" s="72"/>
      <c r="J817" s="70"/>
      <c r="K817" s="278">
        <f t="shared" si="24"/>
        <v>0</v>
      </c>
      <c r="L817" s="278">
        <f t="shared" si="25"/>
        <v>0</v>
      </c>
      <c r="M817" s="75"/>
      <c r="N817" s="76"/>
      <c r="O817" s="76"/>
      <c r="P817" s="77"/>
      <c r="Q817" s="18" t="str">
        <f>IF(B817="","",VLOOKUP(B817,資料表!$A$3:$D$198,4,0))</f>
        <v/>
      </c>
    </row>
    <row r="818" spans="1:17" ht="20.100000000000001" customHeight="1">
      <c r="A818" s="290" t="str">
        <f>IF(B818="","",VLOOKUP(B818,資料表!$A$3:$E$298,5,0))</f>
        <v/>
      </c>
      <c r="B818" s="67"/>
      <c r="C818" s="259" t="str">
        <f>IF($B818="","",VLOOKUP($B818,資料表!$A:$C,2,FALSE))</f>
        <v/>
      </c>
      <c r="D818" s="259" t="str">
        <f>IF($B818="","",VLOOKUP($B818,資料表!$A:$C,3,FALSE))</f>
        <v/>
      </c>
      <c r="E818" s="260"/>
      <c r="F818" s="261" t="str">
        <f>IF($E818="","",VLOOKUP($E818,資料表!$G:$I,2,FALSE))</f>
        <v/>
      </c>
      <c r="G818" s="262" t="str">
        <f>IF($E818="","",VLOOKUP($E818,資料表!$G:$I,3,FALSE))</f>
        <v/>
      </c>
      <c r="H818" s="71"/>
      <c r="I818" s="72"/>
      <c r="J818" s="70"/>
      <c r="K818" s="278">
        <f t="shared" si="24"/>
        <v>0</v>
      </c>
      <c r="L818" s="278">
        <f t="shared" si="25"/>
        <v>0</v>
      </c>
      <c r="M818" s="75"/>
      <c r="N818" s="76"/>
      <c r="O818" s="76"/>
      <c r="P818" s="77"/>
      <c r="Q818" s="18" t="str">
        <f>IF(B818="","",VLOOKUP(B818,資料表!$A$3:$D$198,4,0))</f>
        <v/>
      </c>
    </row>
    <row r="819" spans="1:17" ht="20.100000000000001" customHeight="1">
      <c r="A819" s="290" t="str">
        <f>IF(B819="","",VLOOKUP(B819,資料表!$A$3:$E$298,5,0))</f>
        <v/>
      </c>
      <c r="B819" s="67"/>
      <c r="C819" s="259" t="str">
        <f>IF($B819="","",VLOOKUP($B819,資料表!$A:$C,2,FALSE))</f>
        <v/>
      </c>
      <c r="D819" s="259" t="str">
        <f>IF($B819="","",VLOOKUP($B819,資料表!$A:$C,3,FALSE))</f>
        <v/>
      </c>
      <c r="E819" s="263"/>
      <c r="F819" s="261" t="str">
        <f>IF($E819="","",VLOOKUP($E819,資料表!$G:$I,2,FALSE))</f>
        <v/>
      </c>
      <c r="G819" s="262" t="str">
        <f>IF($E819="","",VLOOKUP($E819,資料表!$G:$I,3,FALSE))</f>
        <v/>
      </c>
      <c r="H819" s="71"/>
      <c r="I819" s="72"/>
      <c r="J819" s="70"/>
      <c r="K819" s="278">
        <f t="shared" si="24"/>
        <v>0</v>
      </c>
      <c r="L819" s="278">
        <f t="shared" si="25"/>
        <v>0</v>
      </c>
      <c r="M819" s="75"/>
      <c r="N819" s="76"/>
      <c r="O819" s="76"/>
      <c r="P819" s="77"/>
      <c r="Q819" s="18" t="str">
        <f>IF(B819="","",VLOOKUP(B819,資料表!$A$3:$D$198,4,0))</f>
        <v/>
      </c>
    </row>
    <row r="820" spans="1:17" ht="20.100000000000001" customHeight="1">
      <c r="A820" s="290" t="str">
        <f>IF(B820="","",VLOOKUP(B820,資料表!$A$3:$E$298,5,0))</f>
        <v/>
      </c>
      <c r="B820" s="67"/>
      <c r="C820" s="259" t="str">
        <f>IF($B820="","",VLOOKUP($B820,資料表!$A:$C,2,FALSE))</f>
        <v/>
      </c>
      <c r="D820" s="259" t="str">
        <f>IF($B820="","",VLOOKUP($B820,資料表!$A:$C,3,FALSE))</f>
        <v/>
      </c>
      <c r="E820" s="263"/>
      <c r="F820" s="261" t="str">
        <f>IF($E820="","",VLOOKUP($E820,資料表!$G:$I,2,FALSE))</f>
        <v/>
      </c>
      <c r="G820" s="262" t="str">
        <f>IF($E820="","",VLOOKUP($E820,資料表!$G:$I,3,FALSE))</f>
        <v/>
      </c>
      <c r="H820" s="71"/>
      <c r="I820" s="72"/>
      <c r="J820" s="70"/>
      <c r="K820" s="278">
        <f t="shared" si="24"/>
        <v>0</v>
      </c>
      <c r="L820" s="278">
        <f t="shared" si="25"/>
        <v>0</v>
      </c>
      <c r="M820" s="75"/>
      <c r="N820" s="76"/>
      <c r="O820" s="76"/>
      <c r="P820" s="77"/>
      <c r="Q820" s="18" t="str">
        <f>IF(B820="","",VLOOKUP(B820,資料表!$A$3:$D$198,4,0))</f>
        <v/>
      </c>
    </row>
    <row r="821" spans="1:17" ht="20.100000000000001" customHeight="1">
      <c r="A821" s="290" t="str">
        <f>IF(B821="","",VLOOKUP(B821,資料表!$A$3:$E$298,5,0))</f>
        <v/>
      </c>
      <c r="B821" s="67"/>
      <c r="C821" s="259" t="str">
        <f>IF($B821="","",VLOOKUP($B821,資料表!$A:$C,2,FALSE))</f>
        <v/>
      </c>
      <c r="D821" s="259" t="str">
        <f>IF($B821="","",VLOOKUP($B821,資料表!$A:$C,3,FALSE))</f>
        <v/>
      </c>
      <c r="E821" s="263"/>
      <c r="F821" s="261" t="str">
        <f>IF($E821="","",VLOOKUP($E821,資料表!$G:$I,2,FALSE))</f>
        <v/>
      </c>
      <c r="G821" s="262" t="str">
        <f>IF($E821="","",VLOOKUP($E821,資料表!$G:$I,3,FALSE))</f>
        <v/>
      </c>
      <c r="H821" s="71"/>
      <c r="I821" s="72"/>
      <c r="J821" s="70"/>
      <c r="K821" s="278">
        <f t="shared" si="24"/>
        <v>0</v>
      </c>
      <c r="L821" s="278">
        <f t="shared" si="25"/>
        <v>0</v>
      </c>
      <c r="M821" s="75"/>
      <c r="N821" s="76"/>
      <c r="O821" s="76"/>
      <c r="P821" s="77"/>
      <c r="Q821" s="18" t="str">
        <f>IF(B821="","",VLOOKUP(B821,資料表!$A$3:$D$198,4,0))</f>
        <v/>
      </c>
    </row>
    <row r="822" spans="1:17" ht="20.100000000000001" customHeight="1">
      <c r="A822" s="290" t="str">
        <f>IF(B822="","",VLOOKUP(B822,資料表!$A$3:$E$298,5,0))</f>
        <v/>
      </c>
      <c r="B822" s="67"/>
      <c r="C822" s="259" t="str">
        <f>IF($B822="","",VLOOKUP($B822,資料表!$A:$C,2,FALSE))</f>
        <v/>
      </c>
      <c r="D822" s="259" t="str">
        <f>IF($B822="","",VLOOKUP($B822,資料表!$A:$C,3,FALSE))</f>
        <v/>
      </c>
      <c r="E822" s="263"/>
      <c r="F822" s="261" t="str">
        <f>IF($E822="","",VLOOKUP($E822,資料表!$G:$I,2,FALSE))</f>
        <v/>
      </c>
      <c r="G822" s="262" t="str">
        <f>IF($E822="","",VLOOKUP($E822,資料表!$G:$I,3,FALSE))</f>
        <v/>
      </c>
      <c r="H822" s="71"/>
      <c r="I822" s="72"/>
      <c r="J822" s="70"/>
      <c r="K822" s="278">
        <f t="shared" si="24"/>
        <v>0</v>
      </c>
      <c r="L822" s="278">
        <f t="shared" si="25"/>
        <v>0</v>
      </c>
      <c r="M822" s="75"/>
      <c r="N822" s="76"/>
      <c r="O822" s="76"/>
      <c r="P822" s="77"/>
      <c r="Q822" s="18" t="str">
        <f>IF(B822="","",VLOOKUP(B822,資料表!$A$3:$D$198,4,0))</f>
        <v/>
      </c>
    </row>
    <row r="823" spans="1:17" ht="20.100000000000001" customHeight="1">
      <c r="A823" s="290" t="str">
        <f>IF(B823="","",VLOOKUP(B823,資料表!$A$3:$E$298,5,0))</f>
        <v/>
      </c>
      <c r="B823" s="67"/>
      <c r="C823" s="259" t="str">
        <f>IF($B823="","",VLOOKUP($B823,資料表!$A:$C,2,FALSE))</f>
        <v/>
      </c>
      <c r="D823" s="259" t="str">
        <f>IF($B823="","",VLOOKUP($B823,資料表!$A:$C,3,FALSE))</f>
        <v/>
      </c>
      <c r="E823" s="263"/>
      <c r="F823" s="261" t="str">
        <f>IF($E823="","",VLOOKUP($E823,資料表!$G:$I,2,FALSE))</f>
        <v/>
      </c>
      <c r="G823" s="262" t="str">
        <f>IF($E823="","",VLOOKUP($E823,資料表!$G:$I,3,FALSE))</f>
        <v/>
      </c>
      <c r="H823" s="71"/>
      <c r="I823" s="72"/>
      <c r="J823" s="70"/>
      <c r="K823" s="278">
        <f t="shared" si="24"/>
        <v>0</v>
      </c>
      <c r="L823" s="278">
        <f t="shared" si="25"/>
        <v>0</v>
      </c>
      <c r="M823" s="75"/>
      <c r="N823" s="76"/>
      <c r="O823" s="76"/>
      <c r="P823" s="77"/>
      <c r="Q823" s="18" t="str">
        <f>IF(B823="","",VLOOKUP(B823,資料表!$A$3:$D$198,4,0))</f>
        <v/>
      </c>
    </row>
    <row r="824" spans="1:17" ht="20.100000000000001" customHeight="1">
      <c r="A824" s="290" t="str">
        <f>IF(B824="","",VLOOKUP(B824,資料表!$A$3:$E$298,5,0))</f>
        <v/>
      </c>
      <c r="B824" s="67"/>
      <c r="C824" s="259" t="str">
        <f>IF($B824="","",VLOOKUP($B824,資料表!$A:$C,2,FALSE))</f>
        <v/>
      </c>
      <c r="D824" s="259" t="str">
        <f>IF($B824="","",VLOOKUP($B824,資料表!$A:$C,3,FALSE))</f>
        <v/>
      </c>
      <c r="E824" s="263"/>
      <c r="F824" s="261" t="str">
        <f>IF($E824="","",VLOOKUP($E824,資料表!$G:$I,2,FALSE))</f>
        <v/>
      </c>
      <c r="G824" s="262" t="str">
        <f>IF($E824="","",VLOOKUP($E824,資料表!$G:$I,3,FALSE))</f>
        <v/>
      </c>
      <c r="H824" s="71"/>
      <c r="I824" s="72"/>
      <c r="J824" s="70"/>
      <c r="K824" s="278">
        <f t="shared" si="24"/>
        <v>0</v>
      </c>
      <c r="L824" s="278">
        <f t="shared" si="25"/>
        <v>0</v>
      </c>
      <c r="M824" s="75"/>
      <c r="N824" s="76"/>
      <c r="O824" s="76"/>
      <c r="P824" s="77"/>
      <c r="Q824" s="18" t="str">
        <f>IF(B824="","",VLOOKUP(B824,資料表!$A$3:$D$198,4,0))</f>
        <v/>
      </c>
    </row>
    <row r="825" spans="1:17" ht="20.100000000000001" customHeight="1">
      <c r="A825" s="290" t="str">
        <f>IF(B825="","",VLOOKUP(B825,資料表!$A$3:$E$298,5,0))</f>
        <v/>
      </c>
      <c r="B825" s="67"/>
      <c r="C825" s="259" t="str">
        <f>IF($B825="","",VLOOKUP($B825,資料表!$A:$C,2,FALSE))</f>
        <v/>
      </c>
      <c r="D825" s="259" t="str">
        <f>IF($B825="","",VLOOKUP($B825,資料表!$A:$C,3,FALSE))</f>
        <v/>
      </c>
      <c r="E825" s="263"/>
      <c r="F825" s="261" t="str">
        <f>IF($E825="","",VLOOKUP($E825,資料表!$G:$I,2,FALSE))</f>
        <v/>
      </c>
      <c r="G825" s="262" t="str">
        <f>IF($E825="","",VLOOKUP($E825,資料表!$G:$I,3,FALSE))</f>
        <v/>
      </c>
      <c r="H825" s="71"/>
      <c r="I825" s="72"/>
      <c r="J825" s="70"/>
      <c r="K825" s="278">
        <f t="shared" si="24"/>
        <v>0</v>
      </c>
      <c r="L825" s="278">
        <f t="shared" si="25"/>
        <v>0</v>
      </c>
      <c r="M825" s="75"/>
      <c r="N825" s="76"/>
      <c r="O825" s="76"/>
      <c r="P825" s="77"/>
      <c r="Q825" s="18" t="str">
        <f>IF(B825="","",VLOOKUP(B825,資料表!$A$3:$D$198,4,0))</f>
        <v/>
      </c>
    </row>
    <row r="826" spans="1:17" ht="20.100000000000001" customHeight="1">
      <c r="A826" s="290" t="str">
        <f>IF(B826="","",VLOOKUP(B826,資料表!$A$3:$E$298,5,0))</f>
        <v/>
      </c>
      <c r="B826" s="67"/>
      <c r="C826" s="259" t="str">
        <f>IF($B826="","",VLOOKUP($B826,資料表!$A:$C,2,FALSE))</f>
        <v/>
      </c>
      <c r="D826" s="259" t="str">
        <f>IF($B826="","",VLOOKUP($B826,資料表!$A:$C,3,FALSE))</f>
        <v/>
      </c>
      <c r="E826" s="263"/>
      <c r="F826" s="261" t="str">
        <f>IF($E826="","",VLOOKUP($E826,資料表!$G:$I,2,FALSE))</f>
        <v/>
      </c>
      <c r="G826" s="262" t="str">
        <f>IF($E826="","",VLOOKUP($E826,資料表!$G:$I,3,FALSE))</f>
        <v/>
      </c>
      <c r="H826" s="71"/>
      <c r="I826" s="72"/>
      <c r="J826" s="70"/>
      <c r="K826" s="278">
        <f t="shared" si="24"/>
        <v>0</v>
      </c>
      <c r="L826" s="278">
        <f t="shared" si="25"/>
        <v>0</v>
      </c>
      <c r="M826" s="75"/>
      <c r="N826" s="76"/>
      <c r="O826" s="76"/>
      <c r="P826" s="77"/>
      <c r="Q826" s="18" t="str">
        <f>IF(B826="","",VLOOKUP(B826,資料表!$A$3:$D$198,4,0))</f>
        <v/>
      </c>
    </row>
    <row r="827" spans="1:17" ht="20.100000000000001" customHeight="1">
      <c r="A827" s="290" t="str">
        <f>IF(B827="","",VLOOKUP(B827,資料表!$A$3:$E$298,5,0))</f>
        <v/>
      </c>
      <c r="B827" s="67"/>
      <c r="C827" s="259" t="str">
        <f>IF($B827="","",VLOOKUP($B827,資料表!$A:$C,2,FALSE))</f>
        <v/>
      </c>
      <c r="D827" s="259" t="str">
        <f>IF($B827="","",VLOOKUP($B827,資料表!$A:$C,3,FALSE))</f>
        <v/>
      </c>
      <c r="E827" s="263"/>
      <c r="F827" s="261" t="str">
        <f>IF($E827="","",VLOOKUP($E827,資料表!$G:$I,2,FALSE))</f>
        <v/>
      </c>
      <c r="G827" s="262" t="str">
        <f>IF($E827="","",VLOOKUP($E827,資料表!$G:$I,3,FALSE))</f>
        <v/>
      </c>
      <c r="H827" s="71"/>
      <c r="I827" s="72"/>
      <c r="J827" s="70"/>
      <c r="K827" s="278">
        <f t="shared" si="24"/>
        <v>0</v>
      </c>
      <c r="L827" s="278">
        <f t="shared" si="25"/>
        <v>0</v>
      </c>
      <c r="M827" s="75"/>
      <c r="N827" s="76"/>
      <c r="O827" s="76"/>
      <c r="P827" s="77"/>
      <c r="Q827" s="18" t="str">
        <f>IF(B827="","",VLOOKUP(B827,資料表!$A$3:$D$198,4,0))</f>
        <v/>
      </c>
    </row>
    <row r="828" spans="1:17" ht="20.100000000000001" customHeight="1">
      <c r="A828" s="290" t="str">
        <f>IF(B828="","",VLOOKUP(B828,資料表!$A$3:$E$298,5,0))</f>
        <v/>
      </c>
      <c r="B828" s="67"/>
      <c r="C828" s="259" t="str">
        <f>IF($B828="","",VLOOKUP($B828,資料表!$A:$C,2,FALSE))</f>
        <v/>
      </c>
      <c r="D828" s="259" t="str">
        <f>IF($B828="","",VLOOKUP($B828,資料表!$A:$C,3,FALSE))</f>
        <v/>
      </c>
      <c r="E828" s="263"/>
      <c r="F828" s="261" t="str">
        <f>IF($E828="","",VLOOKUP($E828,資料表!$G:$I,2,FALSE))</f>
        <v/>
      </c>
      <c r="G828" s="262" t="str">
        <f>IF($E828="","",VLOOKUP($E828,資料表!$G:$I,3,FALSE))</f>
        <v/>
      </c>
      <c r="H828" s="71"/>
      <c r="I828" s="72"/>
      <c r="J828" s="70"/>
      <c r="K828" s="278">
        <f t="shared" si="24"/>
        <v>0</v>
      </c>
      <c r="L828" s="278">
        <f t="shared" si="25"/>
        <v>0</v>
      </c>
      <c r="M828" s="75"/>
      <c r="N828" s="76"/>
      <c r="O828" s="76"/>
      <c r="P828" s="77"/>
      <c r="Q828" s="18" t="str">
        <f>IF(B828="","",VLOOKUP(B828,資料表!$A$3:$D$198,4,0))</f>
        <v/>
      </c>
    </row>
    <row r="829" spans="1:17" ht="20.100000000000001" customHeight="1">
      <c r="A829" s="290" t="str">
        <f>IF(B829="","",VLOOKUP(B829,資料表!$A$3:$E$298,5,0))</f>
        <v/>
      </c>
      <c r="B829" s="67"/>
      <c r="C829" s="259" t="str">
        <f>IF($B829="","",VLOOKUP($B829,資料表!$A:$C,2,FALSE))</f>
        <v/>
      </c>
      <c r="D829" s="259" t="str">
        <f>IF($B829="","",VLOOKUP($B829,資料表!$A:$C,3,FALSE))</f>
        <v/>
      </c>
      <c r="E829" s="263"/>
      <c r="F829" s="261" t="str">
        <f>IF($E829="","",VLOOKUP($E829,資料表!$G:$I,2,FALSE))</f>
        <v/>
      </c>
      <c r="G829" s="262" t="str">
        <f>IF($E829="","",VLOOKUP($E829,資料表!$G:$I,3,FALSE))</f>
        <v/>
      </c>
      <c r="H829" s="71"/>
      <c r="I829" s="72"/>
      <c r="J829" s="70"/>
      <c r="K829" s="278">
        <f t="shared" si="24"/>
        <v>0</v>
      </c>
      <c r="L829" s="278">
        <f t="shared" si="25"/>
        <v>0</v>
      </c>
      <c r="M829" s="75"/>
      <c r="N829" s="76"/>
      <c r="O829" s="76"/>
      <c r="P829" s="77"/>
      <c r="Q829" s="18" t="str">
        <f>IF(B829="","",VLOOKUP(B829,資料表!$A$3:$D$198,4,0))</f>
        <v/>
      </c>
    </row>
    <row r="830" spans="1:17" ht="20.100000000000001" customHeight="1">
      <c r="A830" s="290" t="str">
        <f>IF(B830="","",VLOOKUP(B830,資料表!$A$3:$E$298,5,0))</f>
        <v/>
      </c>
      <c r="B830" s="67"/>
      <c r="C830" s="259" t="str">
        <f>IF($B830="","",VLOOKUP($B830,資料表!$A:$C,2,FALSE))</f>
        <v/>
      </c>
      <c r="D830" s="259" t="str">
        <f>IF($B830="","",VLOOKUP($B830,資料表!$A:$C,3,FALSE))</f>
        <v/>
      </c>
      <c r="E830" s="263"/>
      <c r="F830" s="261" t="str">
        <f>IF($E830="","",VLOOKUP($E830,資料表!$G:$I,2,FALSE))</f>
        <v/>
      </c>
      <c r="G830" s="262" t="str">
        <f>IF($E830="","",VLOOKUP($E830,資料表!$G:$I,3,FALSE))</f>
        <v/>
      </c>
      <c r="H830" s="71"/>
      <c r="I830" s="72"/>
      <c r="J830" s="70"/>
      <c r="K830" s="278">
        <f t="shared" si="24"/>
        <v>0</v>
      </c>
      <c r="L830" s="278">
        <f t="shared" si="25"/>
        <v>0</v>
      </c>
      <c r="M830" s="75"/>
      <c r="N830" s="76"/>
      <c r="O830" s="76"/>
      <c r="P830" s="77"/>
      <c r="Q830" s="18" t="str">
        <f>IF(B830="","",VLOOKUP(B830,資料表!$A$3:$D$198,4,0))</f>
        <v/>
      </c>
    </row>
    <row r="831" spans="1:17" ht="20.100000000000001" customHeight="1">
      <c r="A831" s="290" t="str">
        <f>IF(B831="","",VLOOKUP(B831,資料表!$A$3:$E$298,5,0))</f>
        <v/>
      </c>
      <c r="B831" s="67"/>
      <c r="C831" s="259" t="str">
        <f>IF($B831="","",VLOOKUP($B831,資料表!$A:$C,2,FALSE))</f>
        <v/>
      </c>
      <c r="D831" s="259" t="str">
        <f>IF($B831="","",VLOOKUP($B831,資料表!$A:$C,3,FALSE))</f>
        <v/>
      </c>
      <c r="E831" s="263"/>
      <c r="F831" s="261" t="str">
        <f>IF($E831="","",VLOOKUP($E831,資料表!$G:$I,2,FALSE))</f>
        <v/>
      </c>
      <c r="G831" s="262" t="str">
        <f>IF($E831="","",VLOOKUP($E831,資料表!$G:$I,3,FALSE))</f>
        <v/>
      </c>
      <c r="H831" s="71"/>
      <c r="I831" s="72"/>
      <c r="J831" s="70"/>
      <c r="K831" s="278">
        <f t="shared" si="24"/>
        <v>0</v>
      </c>
      <c r="L831" s="278">
        <f t="shared" si="25"/>
        <v>0</v>
      </c>
      <c r="M831" s="75"/>
      <c r="N831" s="76"/>
      <c r="O831" s="76"/>
      <c r="P831" s="77"/>
      <c r="Q831" s="18" t="str">
        <f>IF(B831="","",VLOOKUP(B831,資料表!$A$3:$D$198,4,0))</f>
        <v/>
      </c>
    </row>
    <row r="832" spans="1:17" ht="20.100000000000001" customHeight="1">
      <c r="A832" s="290" t="str">
        <f>IF(B832="","",VLOOKUP(B832,資料表!$A$3:$E$298,5,0))</f>
        <v/>
      </c>
      <c r="B832" s="67"/>
      <c r="C832" s="259" t="str">
        <f>IF($B832="","",VLOOKUP($B832,資料表!$A:$C,2,FALSE))</f>
        <v/>
      </c>
      <c r="D832" s="259" t="str">
        <f>IF($B832="","",VLOOKUP($B832,資料表!$A:$C,3,FALSE))</f>
        <v/>
      </c>
      <c r="E832" s="263"/>
      <c r="F832" s="261" t="str">
        <f>IF($E832="","",VLOOKUP($E832,資料表!$G:$I,2,FALSE))</f>
        <v/>
      </c>
      <c r="G832" s="262" t="str">
        <f>IF($E832="","",VLOOKUP($E832,資料表!$G:$I,3,FALSE))</f>
        <v/>
      </c>
      <c r="H832" s="71"/>
      <c r="I832" s="72"/>
      <c r="J832" s="70"/>
      <c r="K832" s="278">
        <f t="shared" si="24"/>
        <v>0</v>
      </c>
      <c r="L832" s="278">
        <f t="shared" si="25"/>
        <v>0</v>
      </c>
      <c r="M832" s="75"/>
      <c r="N832" s="76"/>
      <c r="O832" s="76"/>
      <c r="P832" s="77"/>
      <c r="Q832" s="18" t="str">
        <f>IF(B832="","",VLOOKUP(B832,資料表!$A$3:$D$198,4,0))</f>
        <v/>
      </c>
    </row>
    <row r="833" spans="1:17" ht="20.100000000000001" customHeight="1">
      <c r="A833" s="290" t="str">
        <f>IF(B833="","",VLOOKUP(B833,資料表!$A$3:$E$298,5,0))</f>
        <v/>
      </c>
      <c r="B833" s="67"/>
      <c r="C833" s="259" t="str">
        <f>IF($B833="","",VLOOKUP($B833,資料表!$A:$C,2,FALSE))</f>
        <v/>
      </c>
      <c r="D833" s="259" t="str">
        <f>IF($B833="","",VLOOKUP($B833,資料表!$A:$C,3,FALSE))</f>
        <v/>
      </c>
      <c r="E833" s="263"/>
      <c r="F833" s="261" t="str">
        <f>IF($E833="","",VLOOKUP($E833,資料表!$G:$I,2,FALSE))</f>
        <v/>
      </c>
      <c r="G833" s="262" t="str">
        <f>IF($E833="","",VLOOKUP($E833,資料表!$G:$I,3,FALSE))</f>
        <v/>
      </c>
      <c r="H833" s="71"/>
      <c r="I833" s="72"/>
      <c r="J833" s="70"/>
      <c r="K833" s="278">
        <f t="shared" si="24"/>
        <v>0</v>
      </c>
      <c r="L833" s="278">
        <f t="shared" si="25"/>
        <v>0</v>
      </c>
      <c r="M833" s="75"/>
      <c r="N833" s="76"/>
      <c r="O833" s="76"/>
      <c r="P833" s="77"/>
      <c r="Q833" s="18" t="str">
        <f>IF(B833="","",VLOOKUP(B833,資料表!$A$3:$D$198,4,0))</f>
        <v/>
      </c>
    </row>
    <row r="834" spans="1:17" ht="20.100000000000001" customHeight="1">
      <c r="A834" s="290" t="str">
        <f>IF(B834="","",VLOOKUP(B834,資料表!$A$3:$E$298,5,0))</f>
        <v/>
      </c>
      <c r="B834" s="67"/>
      <c r="C834" s="259" t="str">
        <f>IF($B834="","",VLOOKUP($B834,資料表!$A:$C,2,FALSE))</f>
        <v/>
      </c>
      <c r="D834" s="259" t="str">
        <f>IF($B834="","",VLOOKUP($B834,資料表!$A:$C,3,FALSE))</f>
        <v/>
      </c>
      <c r="E834" s="263"/>
      <c r="F834" s="261" t="str">
        <f>IF($E834="","",VLOOKUP($E834,資料表!$G:$I,2,FALSE))</f>
        <v/>
      </c>
      <c r="G834" s="262" t="str">
        <f>IF($E834="","",VLOOKUP($E834,資料表!$G:$I,3,FALSE))</f>
        <v/>
      </c>
      <c r="H834" s="71"/>
      <c r="I834" s="72"/>
      <c r="J834" s="70"/>
      <c r="K834" s="278">
        <f t="shared" si="24"/>
        <v>0</v>
      </c>
      <c r="L834" s="278">
        <f t="shared" si="25"/>
        <v>0</v>
      </c>
      <c r="M834" s="75"/>
      <c r="N834" s="76"/>
      <c r="O834" s="76"/>
      <c r="P834" s="77"/>
      <c r="Q834" s="18" t="str">
        <f>IF(B834="","",VLOOKUP(B834,資料表!$A$3:$D$198,4,0))</f>
        <v/>
      </c>
    </row>
    <row r="835" spans="1:17" ht="20.100000000000001" customHeight="1">
      <c r="A835" s="290" t="str">
        <f>IF(B835="","",VLOOKUP(B835,資料表!$A$3:$E$298,5,0))</f>
        <v/>
      </c>
      <c r="B835" s="67"/>
      <c r="C835" s="259" t="str">
        <f>IF($B835="","",VLOOKUP($B835,資料表!$A:$C,2,FALSE))</f>
        <v/>
      </c>
      <c r="D835" s="259" t="str">
        <f>IF($B835="","",VLOOKUP($B835,資料表!$A:$C,3,FALSE))</f>
        <v/>
      </c>
      <c r="E835" s="263"/>
      <c r="F835" s="261" t="str">
        <f>IF($E835="","",VLOOKUP($E835,資料表!$G:$I,2,FALSE))</f>
        <v/>
      </c>
      <c r="G835" s="262" t="str">
        <f>IF($E835="","",VLOOKUP($E835,資料表!$G:$I,3,FALSE))</f>
        <v/>
      </c>
      <c r="H835" s="71"/>
      <c r="I835" s="72"/>
      <c r="J835" s="70"/>
      <c r="K835" s="278">
        <f t="shared" si="24"/>
        <v>0</v>
      </c>
      <c r="L835" s="278">
        <f t="shared" si="25"/>
        <v>0</v>
      </c>
      <c r="M835" s="75"/>
      <c r="N835" s="76"/>
      <c r="O835" s="76"/>
      <c r="P835" s="77"/>
      <c r="Q835" s="18" t="str">
        <f>IF(B835="","",VLOOKUP(B835,資料表!$A$3:$D$198,4,0))</f>
        <v/>
      </c>
    </row>
    <row r="836" spans="1:17" ht="20.100000000000001" customHeight="1">
      <c r="A836" s="290" t="str">
        <f>IF(B836="","",VLOOKUP(B836,資料表!$A$3:$E$298,5,0))</f>
        <v/>
      </c>
      <c r="B836" s="67"/>
      <c r="C836" s="259" t="str">
        <f>IF($B836="","",VLOOKUP($B836,資料表!$A:$C,2,FALSE))</f>
        <v/>
      </c>
      <c r="D836" s="259" t="str">
        <f>IF($B836="","",VLOOKUP($B836,資料表!$A:$C,3,FALSE))</f>
        <v/>
      </c>
      <c r="E836" s="263"/>
      <c r="F836" s="261" t="str">
        <f>IF($E836="","",VLOOKUP($E836,資料表!$G:$I,2,FALSE))</f>
        <v/>
      </c>
      <c r="G836" s="262" t="str">
        <f>IF($E836="","",VLOOKUP($E836,資料表!$G:$I,3,FALSE))</f>
        <v/>
      </c>
      <c r="H836" s="71"/>
      <c r="I836" s="72"/>
      <c r="J836" s="70"/>
      <c r="K836" s="278">
        <f t="shared" si="24"/>
        <v>0</v>
      </c>
      <c r="L836" s="278">
        <f t="shared" si="25"/>
        <v>0</v>
      </c>
      <c r="M836" s="75"/>
      <c r="N836" s="76"/>
      <c r="O836" s="76"/>
      <c r="P836" s="77"/>
      <c r="Q836" s="18" t="str">
        <f>IF(B836="","",VLOOKUP(B836,資料表!$A$3:$D$198,4,0))</f>
        <v/>
      </c>
    </row>
    <row r="837" spans="1:17" ht="20.100000000000001" customHeight="1">
      <c r="A837" s="290" t="str">
        <f>IF(B837="","",VLOOKUP(B837,資料表!$A$3:$E$298,5,0))</f>
        <v/>
      </c>
      <c r="B837" s="67"/>
      <c r="C837" s="259" t="str">
        <f>IF($B837="","",VLOOKUP($B837,資料表!$A:$C,2,FALSE))</f>
        <v/>
      </c>
      <c r="D837" s="259" t="str">
        <f>IF($B837="","",VLOOKUP($B837,資料表!$A:$C,3,FALSE))</f>
        <v/>
      </c>
      <c r="E837" s="263"/>
      <c r="F837" s="261" t="str">
        <f>IF($E837="","",VLOOKUP($E837,資料表!$G:$I,2,FALSE))</f>
        <v/>
      </c>
      <c r="G837" s="262" t="str">
        <f>IF($E837="","",VLOOKUP($E837,資料表!$G:$I,3,FALSE))</f>
        <v/>
      </c>
      <c r="H837" s="71"/>
      <c r="I837" s="72"/>
      <c r="J837" s="70"/>
      <c r="K837" s="278">
        <f t="shared" si="24"/>
        <v>0</v>
      </c>
      <c r="L837" s="278">
        <f t="shared" si="25"/>
        <v>0</v>
      </c>
      <c r="M837" s="75"/>
      <c r="N837" s="76"/>
      <c r="O837" s="76"/>
      <c r="P837" s="77"/>
      <c r="Q837" s="18" t="str">
        <f>IF(B837="","",VLOOKUP(B837,資料表!$A$3:$D$198,4,0))</f>
        <v/>
      </c>
    </row>
    <row r="838" spans="1:17" ht="20.100000000000001" customHeight="1">
      <c r="A838" s="290" t="str">
        <f>IF(B838="","",VLOOKUP(B838,資料表!$A$3:$E$298,5,0))</f>
        <v/>
      </c>
      <c r="B838" s="67"/>
      <c r="C838" s="259" t="str">
        <f>IF($B838="","",VLOOKUP($B838,資料表!$A:$C,2,FALSE))</f>
        <v/>
      </c>
      <c r="D838" s="259" t="str">
        <f>IF($B838="","",VLOOKUP($B838,資料表!$A:$C,3,FALSE))</f>
        <v/>
      </c>
      <c r="E838" s="263"/>
      <c r="F838" s="261" t="str">
        <f>IF($E838="","",VLOOKUP($E838,資料表!$G:$I,2,FALSE))</f>
        <v/>
      </c>
      <c r="G838" s="262" t="str">
        <f>IF($E838="","",VLOOKUP($E838,資料表!$G:$I,3,FALSE))</f>
        <v/>
      </c>
      <c r="H838" s="71"/>
      <c r="I838" s="72"/>
      <c r="J838" s="70"/>
      <c r="K838" s="278">
        <f t="shared" si="24"/>
        <v>0</v>
      </c>
      <c r="L838" s="278">
        <f t="shared" si="25"/>
        <v>0</v>
      </c>
      <c r="M838" s="75"/>
      <c r="N838" s="76"/>
      <c r="O838" s="76"/>
      <c r="P838" s="77"/>
      <c r="Q838" s="18" t="str">
        <f>IF(B838="","",VLOOKUP(B838,資料表!$A$3:$D$198,4,0))</f>
        <v/>
      </c>
    </row>
    <row r="839" spans="1:17" ht="20.100000000000001" customHeight="1">
      <c r="A839" s="290" t="str">
        <f>IF(B839="","",VLOOKUP(B839,資料表!$A$3:$E$298,5,0))</f>
        <v/>
      </c>
      <c r="B839" s="67"/>
      <c r="C839" s="259" t="str">
        <f>IF($B839="","",VLOOKUP($B839,資料表!$A:$C,2,FALSE))</f>
        <v/>
      </c>
      <c r="D839" s="259" t="str">
        <f>IF($B839="","",VLOOKUP($B839,資料表!$A:$C,3,FALSE))</f>
        <v/>
      </c>
      <c r="E839" s="263"/>
      <c r="F839" s="261" t="str">
        <f>IF($E839="","",VLOOKUP($E839,資料表!$G:$I,2,FALSE))</f>
        <v/>
      </c>
      <c r="G839" s="262" t="str">
        <f>IF($E839="","",VLOOKUP($E839,資料表!$G:$I,3,FALSE))</f>
        <v/>
      </c>
      <c r="H839" s="71"/>
      <c r="I839" s="72"/>
      <c r="J839" s="70"/>
      <c r="K839" s="278">
        <f t="shared" si="24"/>
        <v>0</v>
      </c>
      <c r="L839" s="278">
        <f t="shared" si="25"/>
        <v>0</v>
      </c>
      <c r="M839" s="75"/>
      <c r="N839" s="76"/>
      <c r="O839" s="76"/>
      <c r="P839" s="77"/>
      <c r="Q839" s="18" t="str">
        <f>IF(B839="","",VLOOKUP(B839,資料表!$A$3:$D$198,4,0))</f>
        <v/>
      </c>
    </row>
    <row r="840" spans="1:17" ht="20.100000000000001" customHeight="1">
      <c r="A840" s="290" t="str">
        <f>IF(B840="","",VLOOKUP(B840,資料表!$A$3:$E$298,5,0))</f>
        <v/>
      </c>
      <c r="B840" s="67"/>
      <c r="C840" s="259" t="str">
        <f>IF($B840="","",VLOOKUP($B840,資料表!$A:$C,2,FALSE))</f>
        <v/>
      </c>
      <c r="D840" s="259" t="str">
        <f>IF($B840="","",VLOOKUP($B840,資料表!$A:$C,3,FALSE))</f>
        <v/>
      </c>
      <c r="E840" s="263"/>
      <c r="F840" s="261" t="str">
        <f>IF($E840="","",VLOOKUP($E840,資料表!$G:$I,2,FALSE))</f>
        <v/>
      </c>
      <c r="G840" s="262" t="str">
        <f>IF($E840="","",VLOOKUP($E840,資料表!$G:$I,3,FALSE))</f>
        <v/>
      </c>
      <c r="H840" s="71"/>
      <c r="I840" s="72"/>
      <c r="J840" s="70"/>
      <c r="K840" s="278">
        <f t="shared" si="24"/>
        <v>0</v>
      </c>
      <c r="L840" s="278">
        <f t="shared" si="25"/>
        <v>0</v>
      </c>
      <c r="M840" s="75"/>
      <c r="N840" s="76"/>
      <c r="O840" s="76"/>
      <c r="P840" s="77"/>
      <c r="Q840" s="18" t="str">
        <f>IF(B840="","",VLOOKUP(B840,資料表!$A$3:$D$198,4,0))</f>
        <v/>
      </c>
    </row>
    <row r="841" spans="1:17" ht="20.100000000000001" customHeight="1">
      <c r="A841" s="290" t="str">
        <f>IF(B841="","",VLOOKUP(B841,資料表!$A$3:$E$298,5,0))</f>
        <v/>
      </c>
      <c r="B841" s="67"/>
      <c r="C841" s="259" t="str">
        <f>IF($B841="","",VLOOKUP($B841,資料表!$A:$C,2,FALSE))</f>
        <v/>
      </c>
      <c r="D841" s="259" t="str">
        <f>IF($B841="","",VLOOKUP($B841,資料表!$A:$C,3,FALSE))</f>
        <v/>
      </c>
      <c r="E841" s="263"/>
      <c r="F841" s="261" t="str">
        <f>IF($E841="","",VLOOKUP($E841,資料表!$G:$I,2,FALSE))</f>
        <v/>
      </c>
      <c r="G841" s="262" t="str">
        <f>IF($E841="","",VLOOKUP($E841,資料表!$G:$I,3,FALSE))</f>
        <v/>
      </c>
      <c r="H841" s="71"/>
      <c r="I841" s="72"/>
      <c r="J841" s="70"/>
      <c r="K841" s="278">
        <f t="shared" si="24"/>
        <v>0</v>
      </c>
      <c r="L841" s="278">
        <f t="shared" si="25"/>
        <v>0</v>
      </c>
      <c r="M841" s="75"/>
      <c r="N841" s="76"/>
      <c r="O841" s="76"/>
      <c r="P841" s="77"/>
      <c r="Q841" s="18" t="str">
        <f>IF(B841="","",VLOOKUP(B841,資料表!$A$3:$D$198,4,0))</f>
        <v/>
      </c>
    </row>
    <row r="842" spans="1:17" ht="20.100000000000001" customHeight="1">
      <c r="A842" s="290" t="str">
        <f>IF(B842="","",VLOOKUP(B842,資料表!$A$3:$E$298,5,0))</f>
        <v/>
      </c>
      <c r="B842" s="67"/>
      <c r="C842" s="259" t="str">
        <f>IF($B842="","",VLOOKUP($B842,資料表!$A:$C,2,FALSE))</f>
        <v/>
      </c>
      <c r="D842" s="259" t="str">
        <f>IF($B842="","",VLOOKUP($B842,資料表!$A:$C,3,FALSE))</f>
        <v/>
      </c>
      <c r="E842" s="263"/>
      <c r="F842" s="261" t="str">
        <f>IF($E842="","",VLOOKUP($E842,資料表!$G:$I,2,FALSE))</f>
        <v/>
      </c>
      <c r="G842" s="262" t="str">
        <f>IF($E842="","",VLOOKUP($E842,資料表!$G:$I,3,FALSE))</f>
        <v/>
      </c>
      <c r="H842" s="71"/>
      <c r="I842" s="72"/>
      <c r="J842" s="70"/>
      <c r="K842" s="278">
        <f t="shared" si="24"/>
        <v>0</v>
      </c>
      <c r="L842" s="278">
        <f t="shared" si="25"/>
        <v>0</v>
      </c>
      <c r="M842" s="75"/>
      <c r="N842" s="76"/>
      <c r="O842" s="76"/>
      <c r="P842" s="77"/>
      <c r="Q842" s="18" t="str">
        <f>IF(B842="","",VLOOKUP(B842,資料表!$A$3:$D$198,4,0))</f>
        <v/>
      </c>
    </row>
    <row r="843" spans="1:17" ht="20.100000000000001" customHeight="1">
      <c r="A843" s="290" t="str">
        <f>IF(B843="","",VLOOKUP(B843,資料表!$A$3:$E$298,5,0))</f>
        <v/>
      </c>
      <c r="B843" s="67"/>
      <c r="C843" s="259" t="str">
        <f>IF($B843="","",VLOOKUP($B843,資料表!$A:$C,2,FALSE))</f>
        <v/>
      </c>
      <c r="D843" s="259" t="str">
        <f>IF($B843="","",VLOOKUP($B843,資料表!$A:$C,3,FALSE))</f>
        <v/>
      </c>
      <c r="E843" s="263"/>
      <c r="F843" s="261" t="str">
        <f>IF($E843="","",VLOOKUP($E843,資料表!$G:$I,2,FALSE))</f>
        <v/>
      </c>
      <c r="G843" s="262" t="str">
        <f>IF($E843="","",VLOOKUP($E843,資料表!$G:$I,3,FALSE))</f>
        <v/>
      </c>
      <c r="H843" s="71"/>
      <c r="I843" s="72"/>
      <c r="J843" s="70"/>
      <c r="K843" s="278">
        <f t="shared" ref="K843:K906" si="26">IF(OR($M843=1,$M843=""),ROUND($J843*0.05,0),0)</f>
        <v>0</v>
      </c>
      <c r="L843" s="278">
        <f t="shared" ref="L843:L906" si="27">SUM(J843:K843)</f>
        <v>0</v>
      </c>
      <c r="M843" s="75"/>
      <c r="N843" s="76"/>
      <c r="O843" s="76"/>
      <c r="P843" s="77"/>
      <c r="Q843" s="18" t="str">
        <f>IF(B843="","",VLOOKUP(B843,資料表!$A$3:$D$198,4,0))</f>
        <v/>
      </c>
    </row>
    <row r="844" spans="1:17" ht="20.100000000000001" customHeight="1">
      <c r="A844" s="290" t="str">
        <f>IF(B844="","",VLOOKUP(B844,資料表!$A$3:$E$298,5,0))</f>
        <v/>
      </c>
      <c r="B844" s="67"/>
      <c r="C844" s="259" t="str">
        <f>IF($B844="","",VLOOKUP($B844,資料表!$A:$C,2,FALSE))</f>
        <v/>
      </c>
      <c r="D844" s="259" t="str">
        <f>IF($B844="","",VLOOKUP($B844,資料表!$A:$C,3,FALSE))</f>
        <v/>
      </c>
      <c r="E844" s="263"/>
      <c r="F844" s="261" t="str">
        <f>IF($E844="","",VLOOKUP($E844,資料表!$G:$I,2,FALSE))</f>
        <v/>
      </c>
      <c r="G844" s="262" t="str">
        <f>IF($E844="","",VLOOKUP($E844,資料表!$G:$I,3,FALSE))</f>
        <v/>
      </c>
      <c r="H844" s="71"/>
      <c r="I844" s="72"/>
      <c r="J844" s="70"/>
      <c r="K844" s="278">
        <f t="shared" si="26"/>
        <v>0</v>
      </c>
      <c r="L844" s="278">
        <f t="shared" si="27"/>
        <v>0</v>
      </c>
      <c r="M844" s="75"/>
      <c r="N844" s="76"/>
      <c r="O844" s="76"/>
      <c r="P844" s="77"/>
      <c r="Q844" s="18" t="str">
        <f>IF(B844="","",VLOOKUP(B844,資料表!$A$3:$D$198,4,0))</f>
        <v/>
      </c>
    </row>
    <row r="845" spans="1:17" ht="20.100000000000001" customHeight="1">
      <c r="A845" s="290" t="str">
        <f>IF(B845="","",VLOOKUP(B845,資料表!$A$3:$E$298,5,0))</f>
        <v/>
      </c>
      <c r="B845" s="67"/>
      <c r="C845" s="259" t="str">
        <f>IF($B845="","",VLOOKUP($B845,資料表!$A:$C,2,FALSE))</f>
        <v/>
      </c>
      <c r="D845" s="259" t="str">
        <f>IF($B845="","",VLOOKUP($B845,資料表!$A:$C,3,FALSE))</f>
        <v/>
      </c>
      <c r="E845" s="263"/>
      <c r="F845" s="261" t="str">
        <f>IF($E845="","",VLOOKUP($E845,資料表!$G:$I,2,FALSE))</f>
        <v/>
      </c>
      <c r="G845" s="262" t="str">
        <f>IF($E845="","",VLOOKUP($E845,資料表!$G:$I,3,FALSE))</f>
        <v/>
      </c>
      <c r="H845" s="71"/>
      <c r="I845" s="72"/>
      <c r="J845" s="70"/>
      <c r="K845" s="278">
        <f t="shared" si="26"/>
        <v>0</v>
      </c>
      <c r="L845" s="278">
        <f t="shared" si="27"/>
        <v>0</v>
      </c>
      <c r="M845" s="75"/>
      <c r="N845" s="76"/>
      <c r="O845" s="76"/>
      <c r="P845" s="77"/>
      <c r="Q845" s="18" t="str">
        <f>IF(B845="","",VLOOKUP(B845,資料表!$A$3:$D$198,4,0))</f>
        <v/>
      </c>
    </row>
    <row r="846" spans="1:17" ht="20.100000000000001" customHeight="1">
      <c r="A846" s="290" t="str">
        <f>IF(B846="","",VLOOKUP(B846,資料表!$A$3:$E$298,5,0))</f>
        <v/>
      </c>
      <c r="B846" s="67"/>
      <c r="C846" s="259" t="str">
        <f>IF($B846="","",VLOOKUP($B846,資料表!$A:$C,2,FALSE))</f>
        <v/>
      </c>
      <c r="D846" s="259" t="str">
        <f>IF($B846="","",VLOOKUP($B846,資料表!$A:$C,3,FALSE))</f>
        <v/>
      </c>
      <c r="E846" s="263"/>
      <c r="F846" s="261" t="str">
        <f>IF($E846="","",VLOOKUP($E846,資料表!$G:$I,2,FALSE))</f>
        <v/>
      </c>
      <c r="G846" s="262" t="str">
        <f>IF($E846="","",VLOOKUP($E846,資料表!$G:$I,3,FALSE))</f>
        <v/>
      </c>
      <c r="H846" s="71"/>
      <c r="I846" s="72"/>
      <c r="J846" s="70"/>
      <c r="K846" s="278">
        <f t="shared" si="26"/>
        <v>0</v>
      </c>
      <c r="L846" s="278">
        <f t="shared" si="27"/>
        <v>0</v>
      </c>
      <c r="M846" s="75"/>
      <c r="N846" s="76"/>
      <c r="O846" s="76"/>
      <c r="P846" s="77"/>
      <c r="Q846" s="18" t="str">
        <f>IF(B846="","",VLOOKUP(B846,資料表!$A$3:$D$198,4,0))</f>
        <v/>
      </c>
    </row>
    <row r="847" spans="1:17" ht="20.100000000000001" customHeight="1">
      <c r="A847" s="290" t="str">
        <f>IF(B847="","",VLOOKUP(B847,資料表!$A$3:$E$298,5,0))</f>
        <v/>
      </c>
      <c r="B847" s="67"/>
      <c r="C847" s="259" t="str">
        <f>IF($B847="","",VLOOKUP($B847,資料表!$A:$C,2,FALSE))</f>
        <v/>
      </c>
      <c r="D847" s="259" t="str">
        <f>IF($B847="","",VLOOKUP($B847,資料表!$A:$C,3,FALSE))</f>
        <v/>
      </c>
      <c r="E847" s="263"/>
      <c r="F847" s="261" t="str">
        <f>IF($E847="","",VLOOKUP($E847,資料表!$G:$I,2,FALSE))</f>
        <v/>
      </c>
      <c r="G847" s="262" t="str">
        <f>IF($E847="","",VLOOKUP($E847,資料表!$G:$I,3,FALSE))</f>
        <v/>
      </c>
      <c r="H847" s="71"/>
      <c r="I847" s="72"/>
      <c r="J847" s="70"/>
      <c r="K847" s="278">
        <f t="shared" si="26"/>
        <v>0</v>
      </c>
      <c r="L847" s="278">
        <f t="shared" si="27"/>
        <v>0</v>
      </c>
      <c r="M847" s="75"/>
      <c r="N847" s="76"/>
      <c r="O847" s="76"/>
      <c r="P847" s="77"/>
      <c r="Q847" s="18" t="str">
        <f>IF(B847="","",VLOOKUP(B847,資料表!$A$3:$D$198,4,0))</f>
        <v/>
      </c>
    </row>
    <row r="848" spans="1:17" ht="20.100000000000001" customHeight="1">
      <c r="A848" s="290" t="str">
        <f>IF(B848="","",VLOOKUP(B848,資料表!$A$3:$E$298,5,0))</f>
        <v/>
      </c>
      <c r="B848" s="67"/>
      <c r="C848" s="259" t="str">
        <f>IF($B848="","",VLOOKUP($B848,資料表!$A:$C,2,FALSE))</f>
        <v/>
      </c>
      <c r="D848" s="259" t="str">
        <f>IF($B848="","",VLOOKUP($B848,資料表!$A:$C,3,FALSE))</f>
        <v/>
      </c>
      <c r="E848" s="263"/>
      <c r="F848" s="261" t="str">
        <f>IF($E848="","",VLOOKUP($E848,資料表!$G:$I,2,FALSE))</f>
        <v/>
      </c>
      <c r="G848" s="262" t="str">
        <f>IF($E848="","",VLOOKUP($E848,資料表!$G:$I,3,FALSE))</f>
        <v/>
      </c>
      <c r="H848" s="71"/>
      <c r="I848" s="72"/>
      <c r="J848" s="70"/>
      <c r="K848" s="278">
        <f t="shared" si="26"/>
        <v>0</v>
      </c>
      <c r="L848" s="278">
        <f t="shared" si="27"/>
        <v>0</v>
      </c>
      <c r="M848" s="75"/>
      <c r="N848" s="76"/>
      <c r="O848" s="76"/>
      <c r="P848" s="77"/>
      <c r="Q848" s="18" t="str">
        <f>IF(B848="","",VLOOKUP(B848,資料表!$A$3:$D$198,4,0))</f>
        <v/>
      </c>
    </row>
    <row r="849" spans="1:17" ht="20.100000000000001" customHeight="1">
      <c r="A849" s="290" t="str">
        <f>IF(B849="","",VLOOKUP(B849,資料表!$A$3:$E$298,5,0))</f>
        <v/>
      </c>
      <c r="B849" s="67"/>
      <c r="C849" s="259" t="str">
        <f>IF($B849="","",VLOOKUP($B849,資料表!$A:$C,2,FALSE))</f>
        <v/>
      </c>
      <c r="D849" s="259" t="str">
        <f>IF($B849="","",VLOOKUP($B849,資料表!$A:$C,3,FALSE))</f>
        <v/>
      </c>
      <c r="E849" s="263"/>
      <c r="F849" s="261" t="str">
        <f>IF($E849="","",VLOOKUP($E849,資料表!$G:$I,2,FALSE))</f>
        <v/>
      </c>
      <c r="G849" s="262" t="str">
        <f>IF($E849="","",VLOOKUP($E849,資料表!$G:$I,3,FALSE))</f>
        <v/>
      </c>
      <c r="H849" s="71"/>
      <c r="I849" s="72"/>
      <c r="J849" s="70"/>
      <c r="K849" s="278">
        <f t="shared" si="26"/>
        <v>0</v>
      </c>
      <c r="L849" s="278">
        <f t="shared" si="27"/>
        <v>0</v>
      </c>
      <c r="M849" s="75"/>
      <c r="N849" s="76"/>
      <c r="O849" s="76"/>
      <c r="P849" s="77"/>
      <c r="Q849" s="18" t="str">
        <f>IF(B849="","",VLOOKUP(B849,資料表!$A$3:$D$198,4,0))</f>
        <v/>
      </c>
    </row>
    <row r="850" spans="1:17" ht="20.100000000000001" customHeight="1">
      <c r="A850" s="290" t="str">
        <f>IF(B850="","",VLOOKUP(B850,資料表!$A$3:$E$298,5,0))</f>
        <v/>
      </c>
      <c r="B850" s="67"/>
      <c r="C850" s="259" t="str">
        <f>IF($B850="","",VLOOKUP($B850,資料表!$A:$C,2,FALSE))</f>
        <v/>
      </c>
      <c r="D850" s="259" t="str">
        <f>IF($B850="","",VLOOKUP($B850,資料表!$A:$C,3,FALSE))</f>
        <v/>
      </c>
      <c r="E850" s="263"/>
      <c r="F850" s="261" t="str">
        <f>IF($E850="","",VLOOKUP($E850,資料表!$G:$I,2,FALSE))</f>
        <v/>
      </c>
      <c r="G850" s="262" t="str">
        <f>IF($E850="","",VLOOKUP($E850,資料表!$G:$I,3,FALSE))</f>
        <v/>
      </c>
      <c r="H850" s="71"/>
      <c r="I850" s="72"/>
      <c r="J850" s="70"/>
      <c r="K850" s="278">
        <f t="shared" si="26"/>
        <v>0</v>
      </c>
      <c r="L850" s="278">
        <f t="shared" si="27"/>
        <v>0</v>
      </c>
      <c r="M850" s="75"/>
      <c r="N850" s="76"/>
      <c r="O850" s="76"/>
      <c r="P850" s="77"/>
      <c r="Q850" s="18" t="str">
        <f>IF(B850="","",VLOOKUP(B850,資料表!$A$3:$D$198,4,0))</f>
        <v/>
      </c>
    </row>
    <row r="851" spans="1:17" ht="20.100000000000001" customHeight="1">
      <c r="A851" s="290" t="str">
        <f>IF(B851="","",VLOOKUP(B851,資料表!$A$3:$E$298,5,0))</f>
        <v/>
      </c>
      <c r="B851" s="67"/>
      <c r="C851" s="259" t="str">
        <f>IF($B851="","",VLOOKUP($B851,資料表!$A:$C,2,FALSE))</f>
        <v/>
      </c>
      <c r="D851" s="259" t="str">
        <f>IF($B851="","",VLOOKUP($B851,資料表!$A:$C,3,FALSE))</f>
        <v/>
      </c>
      <c r="E851" s="263"/>
      <c r="F851" s="261" t="str">
        <f>IF($E851="","",VLOOKUP($E851,資料表!$G:$I,2,FALSE))</f>
        <v/>
      </c>
      <c r="G851" s="262" t="str">
        <f>IF($E851="","",VLOOKUP($E851,資料表!$G:$I,3,FALSE))</f>
        <v/>
      </c>
      <c r="H851" s="71"/>
      <c r="I851" s="72"/>
      <c r="J851" s="70"/>
      <c r="K851" s="278">
        <f t="shared" si="26"/>
        <v>0</v>
      </c>
      <c r="L851" s="278">
        <f t="shared" si="27"/>
        <v>0</v>
      </c>
      <c r="M851" s="75"/>
      <c r="N851" s="76"/>
      <c r="O851" s="76"/>
      <c r="P851" s="77"/>
      <c r="Q851" s="18" t="str">
        <f>IF(B851="","",VLOOKUP(B851,資料表!$A$3:$D$198,4,0))</f>
        <v/>
      </c>
    </row>
    <row r="852" spans="1:17" ht="20.100000000000001" customHeight="1">
      <c r="A852" s="290" t="str">
        <f>IF(B852="","",VLOOKUP(B852,資料表!$A$3:$E$298,5,0))</f>
        <v/>
      </c>
      <c r="B852" s="67"/>
      <c r="C852" s="259" t="str">
        <f>IF($B852="","",VLOOKUP($B852,資料表!$A:$C,2,FALSE))</f>
        <v/>
      </c>
      <c r="D852" s="259" t="str">
        <f>IF($B852="","",VLOOKUP($B852,資料表!$A:$C,3,FALSE))</f>
        <v/>
      </c>
      <c r="E852" s="263"/>
      <c r="F852" s="261" t="str">
        <f>IF($E852="","",VLOOKUP($E852,資料表!$G:$I,2,FALSE))</f>
        <v/>
      </c>
      <c r="G852" s="262" t="str">
        <f>IF($E852="","",VLOOKUP($E852,資料表!$G:$I,3,FALSE))</f>
        <v/>
      </c>
      <c r="H852" s="71"/>
      <c r="I852" s="72"/>
      <c r="J852" s="70"/>
      <c r="K852" s="278">
        <f t="shared" si="26"/>
        <v>0</v>
      </c>
      <c r="L852" s="278">
        <f t="shared" si="27"/>
        <v>0</v>
      </c>
      <c r="M852" s="75"/>
      <c r="N852" s="76"/>
      <c r="O852" s="76"/>
      <c r="P852" s="77"/>
      <c r="Q852" s="18" t="str">
        <f>IF(B852="","",VLOOKUP(B852,資料表!$A$3:$D$198,4,0))</f>
        <v/>
      </c>
    </row>
    <row r="853" spans="1:17" ht="20.100000000000001" customHeight="1">
      <c r="A853" s="290" t="str">
        <f>IF(B853="","",VLOOKUP(B853,資料表!$A$3:$E$298,5,0))</f>
        <v/>
      </c>
      <c r="B853" s="67"/>
      <c r="C853" s="259" t="str">
        <f>IF($B853="","",VLOOKUP($B853,資料表!$A:$C,2,FALSE))</f>
        <v/>
      </c>
      <c r="D853" s="259" t="str">
        <f>IF($B853="","",VLOOKUP($B853,資料表!$A:$C,3,FALSE))</f>
        <v/>
      </c>
      <c r="E853" s="263"/>
      <c r="F853" s="261" t="str">
        <f>IF($E853="","",VLOOKUP($E853,資料表!$G:$I,2,FALSE))</f>
        <v/>
      </c>
      <c r="G853" s="262" t="str">
        <f>IF($E853="","",VLOOKUP($E853,資料表!$G:$I,3,FALSE))</f>
        <v/>
      </c>
      <c r="H853" s="71"/>
      <c r="I853" s="72"/>
      <c r="J853" s="70"/>
      <c r="K853" s="278">
        <f t="shared" si="26"/>
        <v>0</v>
      </c>
      <c r="L853" s="278">
        <f t="shared" si="27"/>
        <v>0</v>
      </c>
      <c r="M853" s="75"/>
      <c r="N853" s="76"/>
      <c r="O853" s="76"/>
      <c r="P853" s="77"/>
      <c r="Q853" s="18" t="str">
        <f>IF(B853="","",VLOOKUP(B853,資料表!$A$3:$D$198,4,0))</f>
        <v/>
      </c>
    </row>
    <row r="854" spans="1:17" ht="20.100000000000001" customHeight="1">
      <c r="A854" s="290" t="str">
        <f>IF(B854="","",VLOOKUP(B854,資料表!$A$3:$E$298,5,0))</f>
        <v/>
      </c>
      <c r="B854" s="67"/>
      <c r="C854" s="259" t="str">
        <f>IF($B854="","",VLOOKUP($B854,資料表!$A:$C,2,FALSE))</f>
        <v/>
      </c>
      <c r="D854" s="259" t="str">
        <f>IF($B854="","",VLOOKUP($B854,資料表!$A:$C,3,FALSE))</f>
        <v/>
      </c>
      <c r="E854" s="263"/>
      <c r="F854" s="261" t="str">
        <f>IF($E854="","",VLOOKUP($E854,資料表!$G:$I,2,FALSE))</f>
        <v/>
      </c>
      <c r="G854" s="262" t="str">
        <f>IF($E854="","",VLOOKUP($E854,資料表!$G:$I,3,FALSE))</f>
        <v/>
      </c>
      <c r="H854" s="71"/>
      <c r="I854" s="72"/>
      <c r="J854" s="70"/>
      <c r="K854" s="278">
        <f t="shared" si="26"/>
        <v>0</v>
      </c>
      <c r="L854" s="278">
        <f t="shared" si="27"/>
        <v>0</v>
      </c>
      <c r="M854" s="75"/>
      <c r="N854" s="76"/>
      <c r="O854" s="76"/>
      <c r="P854" s="77"/>
      <c r="Q854" s="18" t="str">
        <f>IF(B854="","",VLOOKUP(B854,資料表!$A$3:$D$198,4,0))</f>
        <v/>
      </c>
    </row>
    <row r="855" spans="1:17" ht="20.100000000000001" customHeight="1">
      <c r="A855" s="290" t="str">
        <f>IF(B855="","",VLOOKUP(B855,資料表!$A$3:$E$298,5,0))</f>
        <v/>
      </c>
      <c r="B855" s="67"/>
      <c r="C855" s="259" t="str">
        <f>IF($B855="","",VLOOKUP($B855,資料表!$A:$C,2,FALSE))</f>
        <v/>
      </c>
      <c r="D855" s="259" t="str">
        <f>IF($B855="","",VLOOKUP($B855,資料表!$A:$C,3,FALSE))</f>
        <v/>
      </c>
      <c r="E855" s="263"/>
      <c r="F855" s="261" t="str">
        <f>IF($E855="","",VLOOKUP($E855,資料表!$G:$I,2,FALSE))</f>
        <v/>
      </c>
      <c r="G855" s="262" t="str">
        <f>IF($E855="","",VLOOKUP($E855,資料表!$G:$I,3,FALSE))</f>
        <v/>
      </c>
      <c r="H855" s="71"/>
      <c r="I855" s="72"/>
      <c r="J855" s="70"/>
      <c r="K855" s="278">
        <f t="shared" si="26"/>
        <v>0</v>
      </c>
      <c r="L855" s="278">
        <f t="shared" si="27"/>
        <v>0</v>
      </c>
      <c r="M855" s="75"/>
      <c r="N855" s="76"/>
      <c r="O855" s="76"/>
      <c r="P855" s="77"/>
      <c r="Q855" s="18" t="str">
        <f>IF(B855="","",VLOOKUP(B855,資料表!$A$3:$D$198,4,0))</f>
        <v/>
      </c>
    </row>
    <row r="856" spans="1:17" ht="20.100000000000001" customHeight="1">
      <c r="A856" s="290" t="str">
        <f>IF(B856="","",VLOOKUP(B856,資料表!$A$3:$E$298,5,0))</f>
        <v/>
      </c>
      <c r="B856" s="67"/>
      <c r="C856" s="259" t="str">
        <f>IF($B856="","",VLOOKUP($B856,資料表!$A:$C,2,FALSE))</f>
        <v/>
      </c>
      <c r="D856" s="259" t="str">
        <f>IF($B856="","",VLOOKUP($B856,資料表!$A:$C,3,FALSE))</f>
        <v/>
      </c>
      <c r="E856" s="263"/>
      <c r="F856" s="261" t="str">
        <f>IF($E856="","",VLOOKUP($E856,資料表!$G:$I,2,FALSE))</f>
        <v/>
      </c>
      <c r="G856" s="262" t="str">
        <f>IF($E856="","",VLOOKUP($E856,資料表!$G:$I,3,FALSE))</f>
        <v/>
      </c>
      <c r="H856" s="71"/>
      <c r="I856" s="72"/>
      <c r="J856" s="70"/>
      <c r="K856" s="278">
        <f t="shared" si="26"/>
        <v>0</v>
      </c>
      <c r="L856" s="278">
        <f t="shared" si="27"/>
        <v>0</v>
      </c>
      <c r="M856" s="75"/>
      <c r="N856" s="76"/>
      <c r="O856" s="76"/>
      <c r="P856" s="77"/>
      <c r="Q856" s="18" t="str">
        <f>IF(B856="","",VLOOKUP(B856,資料表!$A$3:$D$198,4,0))</f>
        <v/>
      </c>
    </row>
    <row r="857" spans="1:17" ht="20.100000000000001" customHeight="1">
      <c r="A857" s="290" t="str">
        <f>IF(B857="","",VLOOKUP(B857,資料表!$A$3:$E$298,5,0))</f>
        <v/>
      </c>
      <c r="B857" s="67"/>
      <c r="C857" s="259" t="str">
        <f>IF($B857="","",VLOOKUP($B857,資料表!$A:$C,2,FALSE))</f>
        <v/>
      </c>
      <c r="D857" s="259" t="str">
        <f>IF($B857="","",VLOOKUP($B857,資料表!$A:$C,3,FALSE))</f>
        <v/>
      </c>
      <c r="E857" s="263"/>
      <c r="F857" s="261" t="str">
        <f>IF($E857="","",VLOOKUP($E857,資料表!$G:$I,2,FALSE))</f>
        <v/>
      </c>
      <c r="G857" s="262" t="str">
        <f>IF($E857="","",VLOOKUP($E857,資料表!$G:$I,3,FALSE))</f>
        <v/>
      </c>
      <c r="H857" s="71"/>
      <c r="I857" s="72"/>
      <c r="J857" s="70"/>
      <c r="K857" s="278">
        <f t="shared" si="26"/>
        <v>0</v>
      </c>
      <c r="L857" s="278">
        <f t="shared" si="27"/>
        <v>0</v>
      </c>
      <c r="M857" s="75"/>
      <c r="N857" s="76"/>
      <c r="O857" s="76"/>
      <c r="P857" s="77"/>
      <c r="Q857" s="18" t="str">
        <f>IF(B857="","",VLOOKUP(B857,資料表!$A$3:$D$198,4,0))</f>
        <v/>
      </c>
    </row>
    <row r="858" spans="1:17" ht="20.100000000000001" customHeight="1">
      <c r="A858" s="290" t="str">
        <f>IF(B858="","",VLOOKUP(B858,資料表!$A$3:$E$298,5,0))</f>
        <v/>
      </c>
      <c r="B858" s="67"/>
      <c r="C858" s="259" t="str">
        <f>IF($B858="","",VLOOKUP($B858,資料表!$A:$C,2,FALSE))</f>
        <v/>
      </c>
      <c r="D858" s="259" t="str">
        <f>IF($B858="","",VLOOKUP($B858,資料表!$A:$C,3,FALSE))</f>
        <v/>
      </c>
      <c r="E858" s="263"/>
      <c r="F858" s="261" t="str">
        <f>IF($E858="","",VLOOKUP($E858,資料表!$G:$I,2,FALSE))</f>
        <v/>
      </c>
      <c r="G858" s="262" t="str">
        <f>IF($E858="","",VLOOKUP($E858,資料表!$G:$I,3,FALSE))</f>
        <v/>
      </c>
      <c r="H858" s="71"/>
      <c r="I858" s="72"/>
      <c r="J858" s="70"/>
      <c r="K858" s="278">
        <f t="shared" si="26"/>
        <v>0</v>
      </c>
      <c r="L858" s="278">
        <f t="shared" si="27"/>
        <v>0</v>
      </c>
      <c r="M858" s="75"/>
      <c r="N858" s="76"/>
      <c r="O858" s="76"/>
      <c r="P858" s="77"/>
      <c r="Q858" s="18" t="str">
        <f>IF(B858="","",VLOOKUP(B858,資料表!$A$3:$D$198,4,0))</f>
        <v/>
      </c>
    </row>
    <row r="859" spans="1:17" ht="20.100000000000001" customHeight="1">
      <c r="A859" s="290" t="str">
        <f>IF(B859="","",VLOOKUP(B859,資料表!$A$3:$E$298,5,0))</f>
        <v/>
      </c>
      <c r="B859" s="67"/>
      <c r="C859" s="259" t="str">
        <f>IF($B859="","",VLOOKUP($B859,資料表!$A:$C,2,FALSE))</f>
        <v/>
      </c>
      <c r="D859" s="259" t="str">
        <f>IF($B859="","",VLOOKUP($B859,資料表!$A:$C,3,FALSE))</f>
        <v/>
      </c>
      <c r="E859" s="263"/>
      <c r="F859" s="261" t="str">
        <f>IF($E859="","",VLOOKUP($E859,資料表!$G:$I,2,FALSE))</f>
        <v/>
      </c>
      <c r="G859" s="262" t="str">
        <f>IF($E859="","",VLOOKUP($E859,資料表!$G:$I,3,FALSE))</f>
        <v/>
      </c>
      <c r="H859" s="71"/>
      <c r="I859" s="72"/>
      <c r="J859" s="70"/>
      <c r="K859" s="278">
        <f t="shared" si="26"/>
        <v>0</v>
      </c>
      <c r="L859" s="278">
        <f t="shared" si="27"/>
        <v>0</v>
      </c>
      <c r="M859" s="75"/>
      <c r="N859" s="76"/>
      <c r="O859" s="76"/>
      <c r="P859" s="77"/>
      <c r="Q859" s="18" t="str">
        <f>IF(B859="","",VLOOKUP(B859,資料表!$A$3:$D$198,4,0))</f>
        <v/>
      </c>
    </row>
    <row r="860" spans="1:17" ht="20.100000000000001" customHeight="1">
      <c r="A860" s="290" t="str">
        <f>IF(B860="","",VLOOKUP(B860,資料表!$A$3:$E$298,5,0))</f>
        <v/>
      </c>
      <c r="B860" s="67"/>
      <c r="C860" s="259" t="str">
        <f>IF($B860="","",VLOOKUP($B860,資料表!$A:$C,2,FALSE))</f>
        <v/>
      </c>
      <c r="D860" s="259" t="str">
        <f>IF($B860="","",VLOOKUP($B860,資料表!$A:$C,3,FALSE))</f>
        <v/>
      </c>
      <c r="E860" s="263"/>
      <c r="F860" s="261" t="str">
        <f>IF($E860="","",VLOOKUP($E860,資料表!$G:$I,2,FALSE))</f>
        <v/>
      </c>
      <c r="G860" s="262" t="str">
        <f>IF($E860="","",VLOOKUP($E860,資料表!$G:$I,3,FALSE))</f>
        <v/>
      </c>
      <c r="H860" s="71"/>
      <c r="I860" s="72"/>
      <c r="J860" s="70"/>
      <c r="K860" s="278">
        <f t="shared" si="26"/>
        <v>0</v>
      </c>
      <c r="L860" s="278">
        <f t="shared" si="27"/>
        <v>0</v>
      </c>
      <c r="M860" s="75"/>
      <c r="N860" s="76"/>
      <c r="O860" s="76"/>
      <c r="P860" s="77"/>
      <c r="Q860" s="18" t="str">
        <f>IF(B860="","",VLOOKUP(B860,資料表!$A$3:$D$198,4,0))</f>
        <v/>
      </c>
    </row>
    <row r="861" spans="1:17" ht="20.100000000000001" customHeight="1">
      <c r="A861" s="290" t="str">
        <f>IF(B861="","",VLOOKUP(B861,資料表!$A$3:$E$298,5,0))</f>
        <v/>
      </c>
      <c r="B861" s="67"/>
      <c r="C861" s="259" t="str">
        <f>IF($B861="","",VLOOKUP($B861,資料表!$A:$C,2,FALSE))</f>
        <v/>
      </c>
      <c r="D861" s="259" t="str">
        <f>IF($B861="","",VLOOKUP($B861,資料表!$A:$C,3,FALSE))</f>
        <v/>
      </c>
      <c r="E861" s="263"/>
      <c r="F861" s="261" t="str">
        <f>IF($E861="","",VLOOKUP($E861,資料表!$G:$I,2,FALSE))</f>
        <v/>
      </c>
      <c r="G861" s="262" t="str">
        <f>IF($E861="","",VLOOKUP($E861,資料表!$G:$I,3,FALSE))</f>
        <v/>
      </c>
      <c r="H861" s="71"/>
      <c r="I861" s="72"/>
      <c r="J861" s="70"/>
      <c r="K861" s="278">
        <f t="shared" si="26"/>
        <v>0</v>
      </c>
      <c r="L861" s="278">
        <f t="shared" si="27"/>
        <v>0</v>
      </c>
      <c r="M861" s="75"/>
      <c r="N861" s="76"/>
      <c r="O861" s="76"/>
      <c r="P861" s="77"/>
      <c r="Q861" s="18" t="str">
        <f>IF(B861="","",VLOOKUP(B861,資料表!$A$3:$D$198,4,0))</f>
        <v/>
      </c>
    </row>
    <row r="862" spans="1:17" ht="20.100000000000001" customHeight="1">
      <c r="A862" s="290" t="str">
        <f>IF(B862="","",VLOOKUP(B862,資料表!$A$3:$E$298,5,0))</f>
        <v/>
      </c>
      <c r="B862" s="67"/>
      <c r="C862" s="259" t="str">
        <f>IF($B862="","",VLOOKUP($B862,資料表!$A:$C,2,FALSE))</f>
        <v/>
      </c>
      <c r="D862" s="259" t="str">
        <f>IF($B862="","",VLOOKUP($B862,資料表!$A:$C,3,FALSE))</f>
        <v/>
      </c>
      <c r="E862" s="263"/>
      <c r="F862" s="261" t="str">
        <f>IF($E862="","",VLOOKUP($E862,資料表!$G:$I,2,FALSE))</f>
        <v/>
      </c>
      <c r="G862" s="262" t="str">
        <f>IF($E862="","",VLOOKUP($E862,資料表!$G:$I,3,FALSE))</f>
        <v/>
      </c>
      <c r="H862" s="71"/>
      <c r="I862" s="72"/>
      <c r="J862" s="70"/>
      <c r="K862" s="278">
        <f t="shared" si="26"/>
        <v>0</v>
      </c>
      <c r="L862" s="278">
        <f t="shared" si="27"/>
        <v>0</v>
      </c>
      <c r="M862" s="75"/>
      <c r="N862" s="76"/>
      <c r="O862" s="76"/>
      <c r="P862" s="77"/>
      <c r="Q862" s="18" t="str">
        <f>IF(B862="","",VLOOKUP(B862,資料表!$A$3:$D$198,4,0))</f>
        <v/>
      </c>
    </row>
    <row r="863" spans="1:17" ht="20.100000000000001" customHeight="1">
      <c r="A863" s="290" t="str">
        <f>IF(B863="","",VLOOKUP(B863,資料表!$A$3:$E$298,5,0))</f>
        <v/>
      </c>
      <c r="B863" s="67"/>
      <c r="C863" s="259" t="str">
        <f>IF($B863="","",VLOOKUP($B863,資料表!$A:$C,2,FALSE))</f>
        <v/>
      </c>
      <c r="D863" s="259" t="str">
        <f>IF($B863="","",VLOOKUP($B863,資料表!$A:$C,3,FALSE))</f>
        <v/>
      </c>
      <c r="E863" s="263"/>
      <c r="F863" s="261" t="str">
        <f>IF($E863="","",VLOOKUP($E863,資料表!$G:$I,2,FALSE))</f>
        <v/>
      </c>
      <c r="G863" s="262" t="str">
        <f>IF($E863="","",VLOOKUP($E863,資料表!$G:$I,3,FALSE))</f>
        <v/>
      </c>
      <c r="H863" s="71"/>
      <c r="I863" s="72"/>
      <c r="J863" s="70"/>
      <c r="K863" s="278">
        <f t="shared" si="26"/>
        <v>0</v>
      </c>
      <c r="L863" s="278">
        <f t="shared" si="27"/>
        <v>0</v>
      </c>
      <c r="M863" s="75"/>
      <c r="N863" s="76"/>
      <c r="O863" s="76"/>
      <c r="P863" s="77"/>
      <c r="Q863" s="18" t="str">
        <f>IF(B863="","",VLOOKUP(B863,資料表!$A$3:$D$198,4,0))</f>
        <v/>
      </c>
    </row>
    <row r="864" spans="1:17" ht="20.100000000000001" customHeight="1">
      <c r="A864" s="290" t="str">
        <f>IF(B864="","",VLOOKUP(B864,資料表!$A$3:$E$298,5,0))</f>
        <v/>
      </c>
      <c r="B864" s="67"/>
      <c r="C864" s="259" t="str">
        <f>IF($B864="","",VLOOKUP($B864,資料表!$A:$C,2,FALSE))</f>
        <v/>
      </c>
      <c r="D864" s="259" t="str">
        <f>IF($B864="","",VLOOKUP($B864,資料表!$A:$C,3,FALSE))</f>
        <v/>
      </c>
      <c r="E864" s="263"/>
      <c r="F864" s="261" t="str">
        <f>IF($E864="","",VLOOKUP($E864,資料表!$G:$I,2,FALSE))</f>
        <v/>
      </c>
      <c r="G864" s="262" t="str">
        <f>IF($E864="","",VLOOKUP($E864,資料表!$G:$I,3,FALSE))</f>
        <v/>
      </c>
      <c r="H864" s="71"/>
      <c r="I864" s="72"/>
      <c r="J864" s="70"/>
      <c r="K864" s="278">
        <f t="shared" si="26"/>
        <v>0</v>
      </c>
      <c r="L864" s="278">
        <f t="shared" si="27"/>
        <v>0</v>
      </c>
      <c r="M864" s="75"/>
      <c r="N864" s="76"/>
      <c r="O864" s="76"/>
      <c r="P864" s="77"/>
      <c r="Q864" s="18" t="str">
        <f>IF(B864="","",VLOOKUP(B864,資料表!$A$3:$D$198,4,0))</f>
        <v/>
      </c>
    </row>
    <row r="865" spans="1:17" ht="20.100000000000001" customHeight="1">
      <c r="A865" s="290" t="str">
        <f>IF(B865="","",VLOOKUP(B865,資料表!$A$3:$E$298,5,0))</f>
        <v/>
      </c>
      <c r="B865" s="67"/>
      <c r="C865" s="259" t="str">
        <f>IF($B865="","",VLOOKUP($B865,資料表!$A:$C,2,FALSE))</f>
        <v/>
      </c>
      <c r="D865" s="259" t="str">
        <f>IF($B865="","",VLOOKUP($B865,資料表!$A:$C,3,FALSE))</f>
        <v/>
      </c>
      <c r="E865" s="263"/>
      <c r="F865" s="261" t="str">
        <f>IF($E865="","",VLOOKUP($E865,資料表!$G:$I,2,FALSE))</f>
        <v/>
      </c>
      <c r="G865" s="262" t="str">
        <f>IF($E865="","",VLOOKUP($E865,資料表!$G:$I,3,FALSE))</f>
        <v/>
      </c>
      <c r="H865" s="71"/>
      <c r="I865" s="72"/>
      <c r="J865" s="70"/>
      <c r="K865" s="278">
        <f t="shared" si="26"/>
        <v>0</v>
      </c>
      <c r="L865" s="278">
        <f t="shared" si="27"/>
        <v>0</v>
      </c>
      <c r="M865" s="75"/>
      <c r="N865" s="76"/>
      <c r="O865" s="76"/>
      <c r="P865" s="77"/>
      <c r="Q865" s="18" t="str">
        <f>IF(B865="","",VLOOKUP(B865,資料表!$A$3:$D$198,4,0))</f>
        <v/>
      </c>
    </row>
    <row r="866" spans="1:17" ht="20.100000000000001" customHeight="1">
      <c r="A866" s="290" t="str">
        <f>IF(B866="","",VLOOKUP(B866,資料表!$A$3:$E$298,5,0))</f>
        <v/>
      </c>
      <c r="B866" s="67"/>
      <c r="C866" s="259" t="str">
        <f>IF($B866="","",VLOOKUP($B866,資料表!$A:$C,2,FALSE))</f>
        <v/>
      </c>
      <c r="D866" s="259" t="str">
        <f>IF($B866="","",VLOOKUP($B866,資料表!$A:$C,3,FALSE))</f>
        <v/>
      </c>
      <c r="E866" s="263"/>
      <c r="F866" s="261" t="str">
        <f>IF($E866="","",VLOOKUP($E866,資料表!$G:$I,2,FALSE))</f>
        <v/>
      </c>
      <c r="G866" s="262" t="str">
        <f>IF($E866="","",VLOOKUP($E866,資料表!$G:$I,3,FALSE))</f>
        <v/>
      </c>
      <c r="H866" s="71"/>
      <c r="I866" s="72"/>
      <c r="J866" s="70"/>
      <c r="K866" s="278">
        <f t="shared" si="26"/>
        <v>0</v>
      </c>
      <c r="L866" s="278">
        <f t="shared" si="27"/>
        <v>0</v>
      </c>
      <c r="M866" s="75"/>
      <c r="N866" s="76"/>
      <c r="O866" s="76"/>
      <c r="P866" s="77"/>
      <c r="Q866" s="18" t="str">
        <f>IF(B866="","",VLOOKUP(B866,資料表!$A$3:$D$198,4,0))</f>
        <v/>
      </c>
    </row>
    <row r="867" spans="1:17" ht="20.100000000000001" customHeight="1">
      <c r="A867" s="290" t="str">
        <f>IF(B867="","",VLOOKUP(B867,資料表!$A$3:$E$298,5,0))</f>
        <v/>
      </c>
      <c r="B867" s="67"/>
      <c r="C867" s="259" t="str">
        <f>IF($B867="","",VLOOKUP($B867,資料表!$A:$C,2,FALSE))</f>
        <v/>
      </c>
      <c r="D867" s="259" t="str">
        <f>IF($B867="","",VLOOKUP($B867,資料表!$A:$C,3,FALSE))</f>
        <v/>
      </c>
      <c r="E867" s="263"/>
      <c r="F867" s="261" t="str">
        <f>IF($E867="","",VLOOKUP($E867,資料表!$G:$I,2,FALSE))</f>
        <v/>
      </c>
      <c r="G867" s="262" t="str">
        <f>IF($E867="","",VLOOKUP($E867,資料表!$G:$I,3,FALSE))</f>
        <v/>
      </c>
      <c r="H867" s="71"/>
      <c r="I867" s="72"/>
      <c r="J867" s="70"/>
      <c r="K867" s="278">
        <f t="shared" si="26"/>
        <v>0</v>
      </c>
      <c r="L867" s="278">
        <f t="shared" si="27"/>
        <v>0</v>
      </c>
      <c r="M867" s="75"/>
      <c r="N867" s="76"/>
      <c r="O867" s="76"/>
      <c r="P867" s="77"/>
      <c r="Q867" s="18" t="str">
        <f>IF(B867="","",VLOOKUP(B867,資料表!$A$3:$D$198,4,0))</f>
        <v/>
      </c>
    </row>
    <row r="868" spans="1:17" ht="20.100000000000001" customHeight="1">
      <c r="A868" s="290" t="str">
        <f>IF(B868="","",VLOOKUP(B868,資料表!$A$3:$E$298,5,0))</f>
        <v/>
      </c>
      <c r="B868" s="67"/>
      <c r="C868" s="259" t="str">
        <f>IF($B868="","",VLOOKUP($B868,資料表!$A:$C,2,FALSE))</f>
        <v/>
      </c>
      <c r="D868" s="259" t="str">
        <f>IF($B868="","",VLOOKUP($B868,資料表!$A:$C,3,FALSE))</f>
        <v/>
      </c>
      <c r="E868" s="263"/>
      <c r="F868" s="261" t="str">
        <f>IF($E868="","",VLOOKUP($E868,資料表!$G:$I,2,FALSE))</f>
        <v/>
      </c>
      <c r="G868" s="262" t="str">
        <f>IF($E868="","",VLOOKUP($E868,資料表!$G:$I,3,FALSE))</f>
        <v/>
      </c>
      <c r="H868" s="71"/>
      <c r="I868" s="72"/>
      <c r="J868" s="70"/>
      <c r="K868" s="278">
        <f t="shared" si="26"/>
        <v>0</v>
      </c>
      <c r="L868" s="278">
        <f t="shared" si="27"/>
        <v>0</v>
      </c>
      <c r="M868" s="75"/>
      <c r="N868" s="76"/>
      <c r="O868" s="76"/>
      <c r="P868" s="77"/>
      <c r="Q868" s="18" t="str">
        <f>IF(B868="","",VLOOKUP(B868,資料表!$A$3:$D$198,4,0))</f>
        <v/>
      </c>
    </row>
    <row r="869" spans="1:17" ht="20.100000000000001" customHeight="1">
      <c r="A869" s="290" t="str">
        <f>IF(B869="","",VLOOKUP(B869,資料表!$A$3:$E$298,5,0))</f>
        <v/>
      </c>
      <c r="B869" s="67"/>
      <c r="C869" s="259" t="str">
        <f>IF($B869="","",VLOOKUP($B869,資料表!$A:$C,2,FALSE))</f>
        <v/>
      </c>
      <c r="D869" s="259" t="str">
        <f>IF($B869="","",VLOOKUP($B869,資料表!$A:$C,3,FALSE))</f>
        <v/>
      </c>
      <c r="E869" s="263"/>
      <c r="F869" s="261" t="str">
        <f>IF($E869="","",VLOOKUP($E869,資料表!$G:$I,2,FALSE))</f>
        <v/>
      </c>
      <c r="G869" s="262" t="str">
        <f>IF($E869="","",VLOOKUP($E869,資料表!$G:$I,3,FALSE))</f>
        <v/>
      </c>
      <c r="H869" s="71"/>
      <c r="I869" s="72"/>
      <c r="J869" s="70"/>
      <c r="K869" s="278">
        <f t="shared" si="26"/>
        <v>0</v>
      </c>
      <c r="L869" s="278">
        <f t="shared" si="27"/>
        <v>0</v>
      </c>
      <c r="M869" s="75"/>
      <c r="N869" s="76"/>
      <c r="O869" s="76"/>
      <c r="P869" s="77"/>
      <c r="Q869" s="18" t="str">
        <f>IF(B869="","",VLOOKUP(B869,資料表!$A$3:$D$198,4,0))</f>
        <v/>
      </c>
    </row>
    <row r="870" spans="1:17" ht="20.100000000000001" customHeight="1">
      <c r="A870" s="290" t="str">
        <f>IF(B870="","",VLOOKUP(B870,資料表!$A$3:$E$298,5,0))</f>
        <v/>
      </c>
      <c r="B870" s="67"/>
      <c r="C870" s="259" t="str">
        <f>IF($B870="","",VLOOKUP($B870,資料表!$A:$C,2,FALSE))</f>
        <v/>
      </c>
      <c r="D870" s="259" t="str">
        <f>IF($B870="","",VLOOKUP($B870,資料表!$A:$C,3,FALSE))</f>
        <v/>
      </c>
      <c r="E870" s="263"/>
      <c r="F870" s="261" t="str">
        <f>IF($E870="","",VLOOKUP($E870,資料表!$G:$I,2,FALSE))</f>
        <v/>
      </c>
      <c r="G870" s="262" t="str">
        <f>IF($E870="","",VLOOKUP($E870,資料表!$G:$I,3,FALSE))</f>
        <v/>
      </c>
      <c r="H870" s="71"/>
      <c r="I870" s="72"/>
      <c r="J870" s="70"/>
      <c r="K870" s="278">
        <f t="shared" si="26"/>
        <v>0</v>
      </c>
      <c r="L870" s="278">
        <f t="shared" si="27"/>
        <v>0</v>
      </c>
      <c r="M870" s="75"/>
      <c r="N870" s="76"/>
      <c r="O870" s="76"/>
      <c r="P870" s="77"/>
      <c r="Q870" s="18" t="str">
        <f>IF(B870="","",VLOOKUP(B870,資料表!$A$3:$D$198,4,0))</f>
        <v/>
      </c>
    </row>
    <row r="871" spans="1:17" ht="20.100000000000001" customHeight="1">
      <c r="A871" s="290" t="str">
        <f>IF(B871="","",VLOOKUP(B871,資料表!$A$3:$E$298,5,0))</f>
        <v/>
      </c>
      <c r="B871" s="67"/>
      <c r="C871" s="259" t="str">
        <f>IF($B871="","",VLOOKUP($B871,資料表!$A:$C,2,FALSE))</f>
        <v/>
      </c>
      <c r="D871" s="259" t="str">
        <f>IF($B871="","",VLOOKUP($B871,資料表!$A:$C,3,FALSE))</f>
        <v/>
      </c>
      <c r="E871" s="263"/>
      <c r="F871" s="261" t="str">
        <f>IF($E871="","",VLOOKUP($E871,資料表!$G:$I,2,FALSE))</f>
        <v/>
      </c>
      <c r="G871" s="262" t="str">
        <f>IF($E871="","",VLOOKUP($E871,資料表!$G:$I,3,FALSE))</f>
        <v/>
      </c>
      <c r="H871" s="71"/>
      <c r="I871" s="72"/>
      <c r="J871" s="70"/>
      <c r="K871" s="278">
        <f t="shared" si="26"/>
        <v>0</v>
      </c>
      <c r="L871" s="278">
        <f t="shared" si="27"/>
        <v>0</v>
      </c>
      <c r="M871" s="75"/>
      <c r="N871" s="76"/>
      <c r="O871" s="76"/>
      <c r="P871" s="77"/>
      <c r="Q871" s="18" t="str">
        <f>IF(B871="","",VLOOKUP(B871,資料表!$A$3:$D$198,4,0))</f>
        <v/>
      </c>
    </row>
    <row r="872" spans="1:17" ht="20.100000000000001" customHeight="1">
      <c r="A872" s="290" t="str">
        <f>IF(B872="","",VLOOKUP(B872,資料表!$A$3:$E$298,5,0))</f>
        <v/>
      </c>
      <c r="B872" s="67"/>
      <c r="C872" s="259" t="str">
        <f>IF($B872="","",VLOOKUP($B872,資料表!$A:$C,2,FALSE))</f>
        <v/>
      </c>
      <c r="D872" s="259" t="str">
        <f>IF($B872="","",VLOOKUP($B872,資料表!$A:$C,3,FALSE))</f>
        <v/>
      </c>
      <c r="E872" s="263"/>
      <c r="F872" s="261" t="str">
        <f>IF($E872="","",VLOOKUP($E872,資料表!$G:$I,2,FALSE))</f>
        <v/>
      </c>
      <c r="G872" s="262" t="str">
        <f>IF($E872="","",VLOOKUP($E872,資料表!$G:$I,3,FALSE))</f>
        <v/>
      </c>
      <c r="H872" s="71"/>
      <c r="I872" s="72"/>
      <c r="J872" s="70"/>
      <c r="K872" s="278">
        <f t="shared" si="26"/>
        <v>0</v>
      </c>
      <c r="L872" s="278">
        <f t="shared" si="27"/>
        <v>0</v>
      </c>
      <c r="M872" s="75"/>
      <c r="N872" s="76"/>
      <c r="O872" s="76"/>
      <c r="P872" s="77"/>
      <c r="Q872" s="18" t="str">
        <f>IF(B872="","",VLOOKUP(B872,資料表!$A$3:$D$198,4,0))</f>
        <v/>
      </c>
    </row>
    <row r="873" spans="1:17" ht="20.100000000000001" customHeight="1">
      <c r="A873" s="290" t="str">
        <f>IF(B873="","",VLOOKUP(B873,資料表!$A$3:$E$298,5,0))</f>
        <v/>
      </c>
      <c r="B873" s="67"/>
      <c r="C873" s="259" t="str">
        <f>IF($B873="","",VLOOKUP($B873,資料表!$A:$C,2,FALSE))</f>
        <v/>
      </c>
      <c r="D873" s="259" t="str">
        <f>IF($B873="","",VLOOKUP($B873,資料表!$A:$C,3,FALSE))</f>
        <v/>
      </c>
      <c r="E873" s="263"/>
      <c r="F873" s="261" t="str">
        <f>IF($E873="","",VLOOKUP($E873,資料表!$G:$I,2,FALSE))</f>
        <v/>
      </c>
      <c r="G873" s="262" t="str">
        <f>IF($E873="","",VLOOKUP($E873,資料表!$G:$I,3,FALSE))</f>
        <v/>
      </c>
      <c r="H873" s="71"/>
      <c r="I873" s="72"/>
      <c r="J873" s="70"/>
      <c r="K873" s="278">
        <f t="shared" si="26"/>
        <v>0</v>
      </c>
      <c r="L873" s="278">
        <f t="shared" si="27"/>
        <v>0</v>
      </c>
      <c r="M873" s="75"/>
      <c r="N873" s="76"/>
      <c r="O873" s="76"/>
      <c r="P873" s="77"/>
      <c r="Q873" s="18" t="str">
        <f>IF(B873="","",VLOOKUP(B873,資料表!$A$3:$D$198,4,0))</f>
        <v/>
      </c>
    </row>
    <row r="874" spans="1:17" ht="20.100000000000001" customHeight="1">
      <c r="A874" s="290" t="str">
        <f>IF(B874="","",VLOOKUP(B874,資料表!$A$3:$E$298,5,0))</f>
        <v/>
      </c>
      <c r="B874" s="67"/>
      <c r="C874" s="259" t="str">
        <f>IF($B874="","",VLOOKUP($B874,資料表!$A:$C,2,FALSE))</f>
        <v/>
      </c>
      <c r="D874" s="259" t="str">
        <f>IF($B874="","",VLOOKUP($B874,資料表!$A:$C,3,FALSE))</f>
        <v/>
      </c>
      <c r="E874" s="263"/>
      <c r="F874" s="261" t="str">
        <f>IF($E874="","",VLOOKUP($E874,資料表!$G:$I,2,FALSE))</f>
        <v/>
      </c>
      <c r="G874" s="262" t="str">
        <f>IF($E874="","",VLOOKUP($E874,資料表!$G:$I,3,FALSE))</f>
        <v/>
      </c>
      <c r="H874" s="71"/>
      <c r="I874" s="72"/>
      <c r="J874" s="70"/>
      <c r="K874" s="278">
        <f t="shared" si="26"/>
        <v>0</v>
      </c>
      <c r="L874" s="278">
        <f t="shared" si="27"/>
        <v>0</v>
      </c>
      <c r="M874" s="75"/>
      <c r="N874" s="76"/>
      <c r="O874" s="76"/>
      <c r="P874" s="77"/>
      <c r="Q874" s="18" t="str">
        <f>IF(B874="","",VLOOKUP(B874,資料表!$A$3:$D$198,4,0))</f>
        <v/>
      </c>
    </row>
    <row r="875" spans="1:17" ht="20.100000000000001" customHeight="1">
      <c r="A875" s="290" t="str">
        <f>IF(B875="","",VLOOKUP(B875,資料表!$A$3:$E$298,5,0))</f>
        <v/>
      </c>
      <c r="B875" s="67"/>
      <c r="C875" s="259" t="str">
        <f>IF($B875="","",VLOOKUP($B875,資料表!$A:$C,2,FALSE))</f>
        <v/>
      </c>
      <c r="D875" s="259" t="str">
        <f>IF($B875="","",VLOOKUP($B875,資料表!$A:$C,3,FALSE))</f>
        <v/>
      </c>
      <c r="E875" s="263"/>
      <c r="F875" s="261" t="str">
        <f>IF($E875="","",VLOOKUP($E875,資料表!$G:$I,2,FALSE))</f>
        <v/>
      </c>
      <c r="G875" s="262" t="str">
        <f>IF($E875="","",VLOOKUP($E875,資料表!$G:$I,3,FALSE))</f>
        <v/>
      </c>
      <c r="H875" s="71"/>
      <c r="I875" s="72"/>
      <c r="J875" s="70"/>
      <c r="K875" s="278">
        <f t="shared" si="26"/>
        <v>0</v>
      </c>
      <c r="L875" s="278">
        <f t="shared" si="27"/>
        <v>0</v>
      </c>
      <c r="M875" s="75"/>
      <c r="N875" s="76"/>
      <c r="O875" s="76"/>
      <c r="P875" s="77"/>
      <c r="Q875" s="18" t="str">
        <f>IF(B875="","",VLOOKUP(B875,資料表!$A$3:$D$198,4,0))</f>
        <v/>
      </c>
    </row>
    <row r="876" spans="1:17" ht="20.100000000000001" customHeight="1">
      <c r="A876" s="290" t="str">
        <f>IF(B876="","",VLOOKUP(B876,資料表!$A$3:$E$298,5,0))</f>
        <v/>
      </c>
      <c r="B876" s="67"/>
      <c r="C876" s="259" t="str">
        <f>IF($B876="","",VLOOKUP($B876,資料表!$A:$C,2,FALSE))</f>
        <v/>
      </c>
      <c r="D876" s="259" t="str">
        <f>IF($B876="","",VLOOKUP($B876,資料表!$A:$C,3,FALSE))</f>
        <v/>
      </c>
      <c r="E876" s="263"/>
      <c r="F876" s="261" t="str">
        <f>IF($E876="","",VLOOKUP($E876,資料表!$G:$I,2,FALSE))</f>
        <v/>
      </c>
      <c r="G876" s="262" t="str">
        <f>IF($E876="","",VLOOKUP($E876,資料表!$G:$I,3,FALSE))</f>
        <v/>
      </c>
      <c r="H876" s="71"/>
      <c r="I876" s="72"/>
      <c r="J876" s="70"/>
      <c r="K876" s="278">
        <f t="shared" si="26"/>
        <v>0</v>
      </c>
      <c r="L876" s="278">
        <f t="shared" si="27"/>
        <v>0</v>
      </c>
      <c r="M876" s="75"/>
      <c r="N876" s="76"/>
      <c r="O876" s="76"/>
      <c r="P876" s="77"/>
      <c r="Q876" s="18" t="str">
        <f>IF(B876="","",VLOOKUP(B876,資料表!$A$3:$D$198,4,0))</f>
        <v/>
      </c>
    </row>
    <row r="877" spans="1:17" ht="20.100000000000001" customHeight="1">
      <c r="A877" s="290" t="str">
        <f>IF(B877="","",VLOOKUP(B877,資料表!$A$3:$E$298,5,0))</f>
        <v/>
      </c>
      <c r="B877" s="67"/>
      <c r="C877" s="259" t="str">
        <f>IF($B877="","",VLOOKUP($B877,資料表!$A:$C,2,FALSE))</f>
        <v/>
      </c>
      <c r="D877" s="259" t="str">
        <f>IF($B877="","",VLOOKUP($B877,資料表!$A:$C,3,FALSE))</f>
        <v/>
      </c>
      <c r="E877" s="263"/>
      <c r="F877" s="261" t="str">
        <f>IF($E877="","",VLOOKUP($E877,資料表!$G:$I,2,FALSE))</f>
        <v/>
      </c>
      <c r="G877" s="262" t="str">
        <f>IF($E877="","",VLOOKUP($E877,資料表!$G:$I,3,FALSE))</f>
        <v/>
      </c>
      <c r="H877" s="71"/>
      <c r="I877" s="72"/>
      <c r="J877" s="70"/>
      <c r="K877" s="278">
        <f t="shared" si="26"/>
        <v>0</v>
      </c>
      <c r="L877" s="278">
        <f t="shared" si="27"/>
        <v>0</v>
      </c>
      <c r="M877" s="75"/>
      <c r="N877" s="76"/>
      <c r="O877" s="76"/>
      <c r="P877" s="77"/>
      <c r="Q877" s="18" t="str">
        <f>IF(B877="","",VLOOKUP(B877,資料表!$A$3:$D$198,4,0))</f>
        <v/>
      </c>
    </row>
    <row r="878" spans="1:17" ht="20.100000000000001" customHeight="1">
      <c r="A878" s="290" t="str">
        <f>IF(B878="","",VLOOKUP(B878,資料表!$A$3:$E$298,5,0))</f>
        <v/>
      </c>
      <c r="B878" s="67"/>
      <c r="C878" s="259" t="str">
        <f>IF($B878="","",VLOOKUP($B878,資料表!$A:$C,2,FALSE))</f>
        <v/>
      </c>
      <c r="D878" s="259" t="str">
        <f>IF($B878="","",VLOOKUP($B878,資料表!$A:$C,3,FALSE))</f>
        <v/>
      </c>
      <c r="E878" s="263"/>
      <c r="F878" s="261" t="str">
        <f>IF($E878="","",VLOOKUP($E878,資料表!$G:$I,2,FALSE))</f>
        <v/>
      </c>
      <c r="G878" s="262" t="str">
        <f>IF($E878="","",VLOOKUP($E878,資料表!$G:$I,3,FALSE))</f>
        <v/>
      </c>
      <c r="H878" s="71"/>
      <c r="I878" s="72"/>
      <c r="J878" s="70"/>
      <c r="K878" s="278">
        <f t="shared" si="26"/>
        <v>0</v>
      </c>
      <c r="L878" s="278">
        <f t="shared" si="27"/>
        <v>0</v>
      </c>
      <c r="M878" s="75"/>
      <c r="N878" s="76"/>
      <c r="O878" s="76"/>
      <c r="P878" s="77"/>
      <c r="Q878" s="18" t="str">
        <f>IF(B878="","",VLOOKUP(B878,資料表!$A$3:$D$198,4,0))</f>
        <v/>
      </c>
    </row>
    <row r="879" spans="1:17" ht="20.100000000000001" customHeight="1">
      <c r="A879" s="290" t="str">
        <f>IF(B879="","",VLOOKUP(B879,資料表!$A$3:$E$298,5,0))</f>
        <v/>
      </c>
      <c r="B879" s="67"/>
      <c r="C879" s="259" t="str">
        <f>IF($B879="","",VLOOKUP($B879,資料表!$A:$C,2,FALSE))</f>
        <v/>
      </c>
      <c r="D879" s="259" t="str">
        <f>IF($B879="","",VLOOKUP($B879,資料表!$A:$C,3,FALSE))</f>
        <v/>
      </c>
      <c r="E879" s="263"/>
      <c r="F879" s="261" t="str">
        <f>IF($E879="","",VLOOKUP($E879,資料表!$G:$I,2,FALSE))</f>
        <v/>
      </c>
      <c r="G879" s="262" t="str">
        <f>IF($E879="","",VLOOKUP($E879,資料表!$G:$I,3,FALSE))</f>
        <v/>
      </c>
      <c r="H879" s="71"/>
      <c r="I879" s="72"/>
      <c r="J879" s="70"/>
      <c r="K879" s="278">
        <f t="shared" si="26"/>
        <v>0</v>
      </c>
      <c r="L879" s="278">
        <f t="shared" si="27"/>
        <v>0</v>
      </c>
      <c r="M879" s="75"/>
      <c r="N879" s="76"/>
      <c r="O879" s="76"/>
      <c r="P879" s="77"/>
      <c r="Q879" s="18" t="str">
        <f>IF(B879="","",VLOOKUP(B879,資料表!$A$3:$D$198,4,0))</f>
        <v/>
      </c>
    </row>
    <row r="880" spans="1:17" ht="20.100000000000001" customHeight="1">
      <c r="A880" s="290" t="str">
        <f>IF(B880="","",VLOOKUP(B880,資料表!$A$3:$E$298,5,0))</f>
        <v/>
      </c>
      <c r="B880" s="67"/>
      <c r="C880" s="259" t="str">
        <f>IF($B880="","",VLOOKUP($B880,資料表!$A:$C,2,FALSE))</f>
        <v/>
      </c>
      <c r="D880" s="259" t="str">
        <f>IF($B880="","",VLOOKUP($B880,資料表!$A:$C,3,FALSE))</f>
        <v/>
      </c>
      <c r="E880" s="263"/>
      <c r="F880" s="261" t="str">
        <f>IF($E880="","",VLOOKUP($E880,資料表!$G:$I,2,FALSE))</f>
        <v/>
      </c>
      <c r="G880" s="262" t="str">
        <f>IF($E880="","",VLOOKUP($E880,資料表!$G:$I,3,FALSE))</f>
        <v/>
      </c>
      <c r="H880" s="71"/>
      <c r="I880" s="72"/>
      <c r="J880" s="70"/>
      <c r="K880" s="278">
        <f t="shared" si="26"/>
        <v>0</v>
      </c>
      <c r="L880" s="278">
        <f t="shared" si="27"/>
        <v>0</v>
      </c>
      <c r="M880" s="75"/>
      <c r="N880" s="76"/>
      <c r="O880" s="76"/>
      <c r="P880" s="77"/>
      <c r="Q880" s="18" t="str">
        <f>IF(B880="","",VLOOKUP(B880,資料表!$A$3:$D$198,4,0))</f>
        <v/>
      </c>
    </row>
    <row r="881" spans="1:17" ht="20.100000000000001" customHeight="1">
      <c r="A881" s="290" t="str">
        <f>IF(B881="","",VLOOKUP(B881,資料表!$A$3:$E$298,5,0))</f>
        <v/>
      </c>
      <c r="B881" s="67"/>
      <c r="C881" s="259" t="str">
        <f>IF($B881="","",VLOOKUP($B881,資料表!$A:$C,2,FALSE))</f>
        <v/>
      </c>
      <c r="D881" s="259" t="str">
        <f>IF($B881="","",VLOOKUP($B881,資料表!$A:$C,3,FALSE))</f>
        <v/>
      </c>
      <c r="E881" s="263"/>
      <c r="F881" s="261" t="str">
        <f>IF($E881="","",VLOOKUP($E881,資料表!$G:$I,2,FALSE))</f>
        <v/>
      </c>
      <c r="G881" s="262" t="str">
        <f>IF($E881="","",VLOOKUP($E881,資料表!$G:$I,3,FALSE))</f>
        <v/>
      </c>
      <c r="H881" s="71"/>
      <c r="I881" s="72"/>
      <c r="J881" s="70"/>
      <c r="K881" s="278">
        <f t="shared" si="26"/>
        <v>0</v>
      </c>
      <c r="L881" s="278">
        <f t="shared" si="27"/>
        <v>0</v>
      </c>
      <c r="M881" s="75"/>
      <c r="N881" s="76"/>
      <c r="O881" s="76"/>
      <c r="P881" s="77"/>
      <c r="Q881" s="18" t="str">
        <f>IF(B881="","",VLOOKUP(B881,資料表!$A$3:$D$198,4,0))</f>
        <v/>
      </c>
    </row>
    <row r="882" spans="1:17" ht="20.100000000000001" customHeight="1">
      <c r="A882" s="290" t="str">
        <f>IF(B882="","",VLOOKUP(B882,資料表!$A$3:$E$298,5,0))</f>
        <v/>
      </c>
      <c r="B882" s="67"/>
      <c r="C882" s="259" t="str">
        <f>IF($B882="","",VLOOKUP($B882,資料表!$A:$C,2,FALSE))</f>
        <v/>
      </c>
      <c r="D882" s="259" t="str">
        <f>IF($B882="","",VLOOKUP($B882,資料表!$A:$C,3,FALSE))</f>
        <v/>
      </c>
      <c r="E882" s="263"/>
      <c r="F882" s="261" t="str">
        <f>IF($E882="","",VLOOKUP($E882,資料表!$G:$I,2,FALSE))</f>
        <v/>
      </c>
      <c r="G882" s="262" t="str">
        <f>IF($E882="","",VLOOKUP($E882,資料表!$G:$I,3,FALSE))</f>
        <v/>
      </c>
      <c r="H882" s="71"/>
      <c r="I882" s="72"/>
      <c r="J882" s="70"/>
      <c r="K882" s="278">
        <f t="shared" si="26"/>
        <v>0</v>
      </c>
      <c r="L882" s="278">
        <f t="shared" si="27"/>
        <v>0</v>
      </c>
      <c r="M882" s="75"/>
      <c r="N882" s="76"/>
      <c r="O882" s="76"/>
      <c r="P882" s="77"/>
      <c r="Q882" s="18" t="str">
        <f>IF(B882="","",VLOOKUP(B882,資料表!$A$3:$D$198,4,0))</f>
        <v/>
      </c>
    </row>
    <row r="883" spans="1:17" ht="20.100000000000001" customHeight="1">
      <c r="A883" s="290" t="str">
        <f>IF(B883="","",VLOOKUP(B883,資料表!$A$3:$E$298,5,0))</f>
        <v/>
      </c>
      <c r="B883" s="67"/>
      <c r="C883" s="259" t="str">
        <f>IF($B883="","",VLOOKUP($B883,資料表!$A:$C,2,FALSE))</f>
        <v/>
      </c>
      <c r="D883" s="259" t="str">
        <f>IF($B883="","",VLOOKUP($B883,資料表!$A:$C,3,FALSE))</f>
        <v/>
      </c>
      <c r="E883" s="263"/>
      <c r="F883" s="261" t="str">
        <f>IF($E883="","",VLOOKUP($E883,資料表!$G:$I,2,FALSE))</f>
        <v/>
      </c>
      <c r="G883" s="262" t="str">
        <f>IF($E883="","",VLOOKUP($E883,資料表!$G:$I,3,FALSE))</f>
        <v/>
      </c>
      <c r="H883" s="71"/>
      <c r="I883" s="72"/>
      <c r="J883" s="70"/>
      <c r="K883" s="278">
        <f t="shared" si="26"/>
        <v>0</v>
      </c>
      <c r="L883" s="278">
        <f t="shared" si="27"/>
        <v>0</v>
      </c>
      <c r="M883" s="75"/>
      <c r="N883" s="76"/>
      <c r="O883" s="76"/>
      <c r="P883" s="77"/>
      <c r="Q883" s="18" t="str">
        <f>IF(B883="","",VLOOKUP(B883,資料表!$A$3:$D$198,4,0))</f>
        <v/>
      </c>
    </row>
    <row r="884" spans="1:17" ht="20.100000000000001" customHeight="1">
      <c r="A884" s="290" t="str">
        <f>IF(B884="","",VLOOKUP(B884,資料表!$A$3:$E$298,5,0))</f>
        <v/>
      </c>
      <c r="B884" s="67"/>
      <c r="C884" s="259" t="str">
        <f>IF($B884="","",VLOOKUP($B884,資料表!$A:$C,2,FALSE))</f>
        <v/>
      </c>
      <c r="D884" s="259" t="str">
        <f>IF($B884="","",VLOOKUP($B884,資料表!$A:$C,3,FALSE))</f>
        <v/>
      </c>
      <c r="E884" s="263"/>
      <c r="F884" s="261" t="str">
        <f>IF($E884="","",VLOOKUP($E884,資料表!$G:$I,2,FALSE))</f>
        <v/>
      </c>
      <c r="G884" s="262" t="str">
        <f>IF($E884="","",VLOOKUP($E884,資料表!$G:$I,3,FALSE))</f>
        <v/>
      </c>
      <c r="H884" s="71"/>
      <c r="I884" s="72"/>
      <c r="J884" s="70"/>
      <c r="K884" s="278">
        <f t="shared" si="26"/>
        <v>0</v>
      </c>
      <c r="L884" s="278">
        <f t="shared" si="27"/>
        <v>0</v>
      </c>
      <c r="M884" s="75"/>
      <c r="N884" s="76"/>
      <c r="O884" s="76"/>
      <c r="P884" s="77"/>
      <c r="Q884" s="18" t="str">
        <f>IF(B884="","",VLOOKUP(B884,資料表!$A$3:$D$198,4,0))</f>
        <v/>
      </c>
    </row>
    <row r="885" spans="1:17" ht="20.100000000000001" customHeight="1">
      <c r="A885" s="290" t="str">
        <f>IF(B885="","",VLOOKUP(B885,資料表!$A$3:$E$298,5,0))</f>
        <v/>
      </c>
      <c r="B885" s="67"/>
      <c r="C885" s="259" t="str">
        <f>IF($B885="","",VLOOKUP($B885,資料表!$A:$C,2,FALSE))</f>
        <v/>
      </c>
      <c r="D885" s="259" t="str">
        <f>IF($B885="","",VLOOKUP($B885,資料表!$A:$C,3,FALSE))</f>
        <v/>
      </c>
      <c r="E885" s="263"/>
      <c r="F885" s="261" t="str">
        <f>IF($E885="","",VLOOKUP($E885,資料表!$G:$I,2,FALSE))</f>
        <v/>
      </c>
      <c r="G885" s="262" t="str">
        <f>IF($E885="","",VLOOKUP($E885,資料表!$G:$I,3,FALSE))</f>
        <v/>
      </c>
      <c r="H885" s="71"/>
      <c r="I885" s="72"/>
      <c r="J885" s="70"/>
      <c r="K885" s="278">
        <f t="shared" si="26"/>
        <v>0</v>
      </c>
      <c r="L885" s="278">
        <f t="shared" si="27"/>
        <v>0</v>
      </c>
      <c r="M885" s="75"/>
      <c r="N885" s="76"/>
      <c r="O885" s="76"/>
      <c r="P885" s="77"/>
      <c r="Q885" s="18" t="str">
        <f>IF(B885="","",VLOOKUP(B885,資料表!$A$3:$D$198,4,0))</f>
        <v/>
      </c>
    </row>
    <row r="886" spans="1:17" ht="20.100000000000001" customHeight="1">
      <c r="A886" s="290" t="str">
        <f>IF(B886="","",VLOOKUP(B886,資料表!$A$3:$E$298,5,0))</f>
        <v/>
      </c>
      <c r="B886" s="67"/>
      <c r="C886" s="259" t="str">
        <f>IF($B886="","",VLOOKUP($B886,資料表!$A:$C,2,FALSE))</f>
        <v/>
      </c>
      <c r="D886" s="259" t="str">
        <f>IF($B886="","",VLOOKUP($B886,資料表!$A:$C,3,FALSE))</f>
        <v/>
      </c>
      <c r="E886" s="263"/>
      <c r="F886" s="261" t="str">
        <f>IF($E886="","",VLOOKUP($E886,資料表!$G:$I,2,FALSE))</f>
        <v/>
      </c>
      <c r="G886" s="262" t="str">
        <f>IF($E886="","",VLOOKUP($E886,資料表!$G:$I,3,FALSE))</f>
        <v/>
      </c>
      <c r="H886" s="71"/>
      <c r="I886" s="72"/>
      <c r="J886" s="70"/>
      <c r="K886" s="278">
        <f t="shared" si="26"/>
        <v>0</v>
      </c>
      <c r="L886" s="278">
        <f t="shared" si="27"/>
        <v>0</v>
      </c>
      <c r="M886" s="75"/>
      <c r="N886" s="76"/>
      <c r="O886" s="76"/>
      <c r="P886" s="77"/>
      <c r="Q886" s="18" t="str">
        <f>IF(B886="","",VLOOKUP(B886,資料表!$A$3:$D$198,4,0))</f>
        <v/>
      </c>
    </row>
    <row r="887" spans="1:17" ht="20.100000000000001" customHeight="1">
      <c r="A887" s="290" t="str">
        <f>IF(B887="","",VLOOKUP(B887,資料表!$A$3:$E$298,5,0))</f>
        <v/>
      </c>
      <c r="B887" s="67"/>
      <c r="C887" s="259" t="str">
        <f>IF($B887="","",VLOOKUP($B887,資料表!$A:$C,2,FALSE))</f>
        <v/>
      </c>
      <c r="D887" s="259" t="str">
        <f>IF($B887="","",VLOOKUP($B887,資料表!$A:$C,3,FALSE))</f>
        <v/>
      </c>
      <c r="E887" s="263"/>
      <c r="F887" s="261" t="str">
        <f>IF($E887="","",VLOOKUP($E887,資料表!$G:$I,2,FALSE))</f>
        <v/>
      </c>
      <c r="G887" s="262" t="str">
        <f>IF($E887="","",VLOOKUP($E887,資料表!$G:$I,3,FALSE))</f>
        <v/>
      </c>
      <c r="H887" s="71"/>
      <c r="I887" s="72"/>
      <c r="J887" s="70"/>
      <c r="K887" s="278">
        <f t="shared" si="26"/>
        <v>0</v>
      </c>
      <c r="L887" s="278">
        <f t="shared" si="27"/>
        <v>0</v>
      </c>
      <c r="M887" s="75"/>
      <c r="N887" s="76"/>
      <c r="O887" s="76"/>
      <c r="P887" s="77"/>
      <c r="Q887" s="18" t="str">
        <f>IF(B887="","",VLOOKUP(B887,資料表!$A$3:$D$198,4,0))</f>
        <v/>
      </c>
    </row>
    <row r="888" spans="1:17" ht="20.100000000000001" customHeight="1">
      <c r="A888" s="290" t="str">
        <f>IF(B888="","",VLOOKUP(B888,資料表!$A$3:$E$298,5,0))</f>
        <v/>
      </c>
      <c r="B888" s="67"/>
      <c r="C888" s="259" t="str">
        <f>IF($B888="","",VLOOKUP($B888,資料表!$A:$C,2,FALSE))</f>
        <v/>
      </c>
      <c r="D888" s="259" t="str">
        <f>IF($B888="","",VLOOKUP($B888,資料表!$A:$C,3,FALSE))</f>
        <v/>
      </c>
      <c r="E888" s="263"/>
      <c r="F888" s="261" t="str">
        <f>IF($E888="","",VLOOKUP($E888,資料表!$G:$I,2,FALSE))</f>
        <v/>
      </c>
      <c r="G888" s="262" t="str">
        <f>IF($E888="","",VLOOKUP($E888,資料表!$G:$I,3,FALSE))</f>
        <v/>
      </c>
      <c r="H888" s="71"/>
      <c r="I888" s="72"/>
      <c r="J888" s="70"/>
      <c r="K888" s="278">
        <f t="shared" si="26"/>
        <v>0</v>
      </c>
      <c r="L888" s="278">
        <f t="shared" si="27"/>
        <v>0</v>
      </c>
      <c r="M888" s="75"/>
      <c r="N888" s="76"/>
      <c r="O888" s="76"/>
      <c r="P888" s="77"/>
      <c r="Q888" s="18" t="str">
        <f>IF(B888="","",VLOOKUP(B888,資料表!$A$3:$D$198,4,0))</f>
        <v/>
      </c>
    </row>
    <row r="889" spans="1:17" ht="20.100000000000001" customHeight="1">
      <c r="A889" s="290" t="str">
        <f>IF(B889="","",VLOOKUP(B889,資料表!$A$3:$E$298,5,0))</f>
        <v/>
      </c>
      <c r="B889" s="67"/>
      <c r="C889" s="259" t="str">
        <f>IF($B889="","",VLOOKUP($B889,資料表!$A:$C,2,FALSE))</f>
        <v/>
      </c>
      <c r="D889" s="259" t="str">
        <f>IF($B889="","",VLOOKUP($B889,資料表!$A:$C,3,FALSE))</f>
        <v/>
      </c>
      <c r="E889" s="263"/>
      <c r="F889" s="261" t="str">
        <f>IF($E889="","",VLOOKUP($E889,資料表!$G:$I,2,FALSE))</f>
        <v/>
      </c>
      <c r="G889" s="262" t="str">
        <f>IF($E889="","",VLOOKUP($E889,資料表!$G:$I,3,FALSE))</f>
        <v/>
      </c>
      <c r="H889" s="71"/>
      <c r="I889" s="72"/>
      <c r="J889" s="70"/>
      <c r="K889" s="278">
        <f t="shared" si="26"/>
        <v>0</v>
      </c>
      <c r="L889" s="278">
        <f t="shared" si="27"/>
        <v>0</v>
      </c>
      <c r="M889" s="75"/>
      <c r="N889" s="76"/>
      <c r="O889" s="76"/>
      <c r="P889" s="77"/>
      <c r="Q889" s="18" t="str">
        <f>IF(B889="","",VLOOKUP(B889,資料表!$A$3:$D$198,4,0))</f>
        <v/>
      </c>
    </row>
    <row r="890" spans="1:17" ht="20.100000000000001" customHeight="1">
      <c r="A890" s="290" t="str">
        <f>IF(B890="","",VLOOKUP(B890,資料表!$A$3:$E$298,5,0))</f>
        <v/>
      </c>
      <c r="B890" s="67"/>
      <c r="C890" s="259" t="str">
        <f>IF($B890="","",VLOOKUP($B890,資料表!$A:$C,2,FALSE))</f>
        <v/>
      </c>
      <c r="D890" s="259" t="str">
        <f>IF($B890="","",VLOOKUP($B890,資料表!$A:$C,3,FALSE))</f>
        <v/>
      </c>
      <c r="E890" s="263"/>
      <c r="F890" s="261" t="str">
        <f>IF($E890="","",VLOOKUP($E890,資料表!$G:$I,2,FALSE))</f>
        <v/>
      </c>
      <c r="G890" s="262" t="str">
        <f>IF($E890="","",VLOOKUP($E890,資料表!$G:$I,3,FALSE))</f>
        <v/>
      </c>
      <c r="H890" s="71"/>
      <c r="I890" s="72"/>
      <c r="J890" s="70"/>
      <c r="K890" s="278">
        <f t="shared" si="26"/>
        <v>0</v>
      </c>
      <c r="L890" s="278">
        <f t="shared" si="27"/>
        <v>0</v>
      </c>
      <c r="M890" s="75"/>
      <c r="N890" s="76"/>
      <c r="O890" s="76"/>
      <c r="P890" s="77"/>
      <c r="Q890" s="18" t="str">
        <f>IF(B890="","",VLOOKUP(B890,資料表!$A$3:$D$198,4,0))</f>
        <v/>
      </c>
    </row>
    <row r="891" spans="1:17" ht="20.100000000000001" customHeight="1">
      <c r="A891" s="290" t="str">
        <f>IF(B891="","",VLOOKUP(B891,資料表!$A$3:$E$298,5,0))</f>
        <v/>
      </c>
      <c r="B891" s="67"/>
      <c r="C891" s="259" t="str">
        <f>IF($B891="","",VLOOKUP($B891,資料表!$A:$C,2,FALSE))</f>
        <v/>
      </c>
      <c r="D891" s="259" t="str">
        <f>IF($B891="","",VLOOKUP($B891,資料表!$A:$C,3,FALSE))</f>
        <v/>
      </c>
      <c r="E891" s="263"/>
      <c r="F891" s="261" t="str">
        <f>IF($E891="","",VLOOKUP($E891,資料表!$G:$I,2,FALSE))</f>
        <v/>
      </c>
      <c r="G891" s="262" t="str">
        <f>IF($E891="","",VLOOKUP($E891,資料表!$G:$I,3,FALSE))</f>
        <v/>
      </c>
      <c r="H891" s="71"/>
      <c r="I891" s="72"/>
      <c r="J891" s="70"/>
      <c r="K891" s="278">
        <f t="shared" si="26"/>
        <v>0</v>
      </c>
      <c r="L891" s="278">
        <f t="shared" si="27"/>
        <v>0</v>
      </c>
      <c r="M891" s="75"/>
      <c r="N891" s="76"/>
      <c r="O891" s="76"/>
      <c r="P891" s="77"/>
      <c r="Q891" s="18" t="str">
        <f>IF(B891="","",VLOOKUP(B891,資料表!$A$3:$D$198,4,0))</f>
        <v/>
      </c>
    </row>
    <row r="892" spans="1:17" ht="20.100000000000001" customHeight="1">
      <c r="A892" s="290" t="str">
        <f>IF(B892="","",VLOOKUP(B892,資料表!$A$3:$E$298,5,0))</f>
        <v/>
      </c>
      <c r="B892" s="67"/>
      <c r="C892" s="259" t="str">
        <f>IF($B892="","",VLOOKUP($B892,資料表!$A:$C,2,FALSE))</f>
        <v/>
      </c>
      <c r="D892" s="259" t="str">
        <f>IF($B892="","",VLOOKUP($B892,資料表!$A:$C,3,FALSE))</f>
        <v/>
      </c>
      <c r="E892" s="263"/>
      <c r="F892" s="261" t="str">
        <f>IF($E892="","",VLOOKUP($E892,資料表!$G:$I,2,FALSE))</f>
        <v/>
      </c>
      <c r="G892" s="262" t="str">
        <f>IF($E892="","",VLOOKUP($E892,資料表!$G:$I,3,FALSE))</f>
        <v/>
      </c>
      <c r="H892" s="71"/>
      <c r="I892" s="72"/>
      <c r="J892" s="70"/>
      <c r="K892" s="278">
        <f t="shared" si="26"/>
        <v>0</v>
      </c>
      <c r="L892" s="278">
        <f t="shared" si="27"/>
        <v>0</v>
      </c>
      <c r="M892" s="75"/>
      <c r="N892" s="76"/>
      <c r="O892" s="76"/>
      <c r="P892" s="77"/>
      <c r="Q892" s="18" t="str">
        <f>IF(B892="","",VLOOKUP(B892,資料表!$A$3:$D$198,4,0))</f>
        <v/>
      </c>
    </row>
    <row r="893" spans="1:17" ht="20.100000000000001" customHeight="1">
      <c r="A893" s="290" t="str">
        <f>IF(B893="","",VLOOKUP(B893,資料表!$A$3:$E$298,5,0))</f>
        <v/>
      </c>
      <c r="B893" s="67"/>
      <c r="C893" s="259" t="str">
        <f>IF($B893="","",VLOOKUP($B893,資料表!$A:$C,2,FALSE))</f>
        <v/>
      </c>
      <c r="D893" s="259" t="str">
        <f>IF($B893="","",VLOOKUP($B893,資料表!$A:$C,3,FALSE))</f>
        <v/>
      </c>
      <c r="E893" s="263"/>
      <c r="F893" s="261" t="str">
        <f>IF($E893="","",VLOOKUP($E893,資料表!$G:$I,2,FALSE))</f>
        <v/>
      </c>
      <c r="G893" s="262" t="str">
        <f>IF($E893="","",VLOOKUP($E893,資料表!$G:$I,3,FALSE))</f>
        <v/>
      </c>
      <c r="H893" s="71"/>
      <c r="I893" s="72"/>
      <c r="J893" s="70"/>
      <c r="K893" s="278">
        <f t="shared" si="26"/>
        <v>0</v>
      </c>
      <c r="L893" s="278">
        <f t="shared" si="27"/>
        <v>0</v>
      </c>
      <c r="M893" s="75"/>
      <c r="N893" s="76"/>
      <c r="O893" s="76"/>
      <c r="P893" s="77"/>
      <c r="Q893" s="18" t="str">
        <f>IF(B893="","",VLOOKUP(B893,資料表!$A$3:$D$198,4,0))</f>
        <v/>
      </c>
    </row>
    <row r="894" spans="1:17" ht="20.100000000000001" customHeight="1">
      <c r="A894" s="290" t="str">
        <f>IF(B894="","",VLOOKUP(B894,資料表!$A$3:$E$298,5,0))</f>
        <v/>
      </c>
      <c r="B894" s="67"/>
      <c r="C894" s="259" t="str">
        <f>IF($B894="","",VLOOKUP($B894,資料表!$A:$C,2,FALSE))</f>
        <v/>
      </c>
      <c r="D894" s="259" t="str">
        <f>IF($B894="","",VLOOKUP($B894,資料表!$A:$C,3,FALSE))</f>
        <v/>
      </c>
      <c r="E894" s="263"/>
      <c r="F894" s="261" t="str">
        <f>IF($E894="","",VLOOKUP($E894,資料表!$G:$I,2,FALSE))</f>
        <v/>
      </c>
      <c r="G894" s="262" t="str">
        <f>IF($E894="","",VLOOKUP($E894,資料表!$G:$I,3,FALSE))</f>
        <v/>
      </c>
      <c r="H894" s="71"/>
      <c r="I894" s="72"/>
      <c r="J894" s="70"/>
      <c r="K894" s="278">
        <f t="shared" si="26"/>
        <v>0</v>
      </c>
      <c r="L894" s="278">
        <f t="shared" si="27"/>
        <v>0</v>
      </c>
      <c r="M894" s="75"/>
      <c r="N894" s="76"/>
      <c r="O894" s="76"/>
      <c r="P894" s="77"/>
      <c r="Q894" s="18" t="str">
        <f>IF(B894="","",VLOOKUP(B894,資料表!$A$3:$D$198,4,0))</f>
        <v/>
      </c>
    </row>
    <row r="895" spans="1:17" ht="20.100000000000001" customHeight="1">
      <c r="A895" s="290" t="str">
        <f>IF(B895="","",VLOOKUP(B895,資料表!$A$3:$E$298,5,0))</f>
        <v/>
      </c>
      <c r="B895" s="67"/>
      <c r="C895" s="259" t="str">
        <f>IF($B895="","",VLOOKUP($B895,資料表!$A:$C,2,FALSE))</f>
        <v/>
      </c>
      <c r="D895" s="259" t="str">
        <f>IF($B895="","",VLOOKUP($B895,資料表!$A:$C,3,FALSE))</f>
        <v/>
      </c>
      <c r="E895" s="263"/>
      <c r="F895" s="261" t="str">
        <f>IF($E895="","",VLOOKUP($E895,資料表!$G:$I,2,FALSE))</f>
        <v/>
      </c>
      <c r="G895" s="262" t="str">
        <f>IF($E895="","",VLOOKUP($E895,資料表!$G:$I,3,FALSE))</f>
        <v/>
      </c>
      <c r="H895" s="71"/>
      <c r="I895" s="72"/>
      <c r="J895" s="70"/>
      <c r="K895" s="278">
        <f t="shared" si="26"/>
        <v>0</v>
      </c>
      <c r="L895" s="278">
        <f t="shared" si="27"/>
        <v>0</v>
      </c>
      <c r="M895" s="75"/>
      <c r="N895" s="76"/>
      <c r="O895" s="76"/>
      <c r="P895" s="77"/>
      <c r="Q895" s="18" t="str">
        <f>IF(B895="","",VLOOKUP(B895,資料表!$A$3:$D$198,4,0))</f>
        <v/>
      </c>
    </row>
    <row r="896" spans="1:17" ht="20.100000000000001" customHeight="1">
      <c r="A896" s="290" t="str">
        <f>IF(B896="","",VLOOKUP(B896,資料表!$A$3:$E$298,5,0))</f>
        <v/>
      </c>
      <c r="B896" s="67"/>
      <c r="C896" s="259" t="str">
        <f>IF($B896="","",VLOOKUP($B896,資料表!$A:$C,2,FALSE))</f>
        <v/>
      </c>
      <c r="D896" s="259" t="str">
        <f>IF($B896="","",VLOOKUP($B896,資料表!$A:$C,3,FALSE))</f>
        <v/>
      </c>
      <c r="E896" s="263"/>
      <c r="F896" s="261" t="str">
        <f>IF($E896="","",VLOOKUP($E896,資料表!$G:$I,2,FALSE))</f>
        <v/>
      </c>
      <c r="G896" s="262" t="str">
        <f>IF($E896="","",VLOOKUP($E896,資料表!$G:$I,3,FALSE))</f>
        <v/>
      </c>
      <c r="H896" s="71"/>
      <c r="I896" s="72"/>
      <c r="J896" s="70"/>
      <c r="K896" s="278">
        <f t="shared" si="26"/>
        <v>0</v>
      </c>
      <c r="L896" s="278">
        <f t="shared" si="27"/>
        <v>0</v>
      </c>
      <c r="M896" s="75"/>
      <c r="N896" s="76"/>
      <c r="O896" s="76"/>
      <c r="P896" s="77"/>
      <c r="Q896" s="18" t="str">
        <f>IF(B896="","",VLOOKUP(B896,資料表!$A$3:$D$198,4,0))</f>
        <v/>
      </c>
    </row>
    <row r="897" spans="1:17" ht="20.100000000000001" customHeight="1">
      <c r="A897" s="290" t="str">
        <f>IF(B897="","",VLOOKUP(B897,資料表!$A$3:$E$298,5,0))</f>
        <v/>
      </c>
      <c r="B897" s="67"/>
      <c r="C897" s="259" t="str">
        <f>IF($B897="","",VLOOKUP($B897,資料表!$A:$C,2,FALSE))</f>
        <v/>
      </c>
      <c r="D897" s="259" t="str">
        <f>IF($B897="","",VLOOKUP($B897,資料表!$A:$C,3,FALSE))</f>
        <v/>
      </c>
      <c r="E897" s="263"/>
      <c r="F897" s="261" t="str">
        <f>IF($E897="","",VLOOKUP($E897,資料表!$G:$I,2,FALSE))</f>
        <v/>
      </c>
      <c r="G897" s="262" t="str">
        <f>IF($E897="","",VLOOKUP($E897,資料表!$G:$I,3,FALSE))</f>
        <v/>
      </c>
      <c r="H897" s="71"/>
      <c r="I897" s="72"/>
      <c r="J897" s="70"/>
      <c r="K897" s="278">
        <f t="shared" si="26"/>
        <v>0</v>
      </c>
      <c r="L897" s="278">
        <f t="shared" si="27"/>
        <v>0</v>
      </c>
      <c r="M897" s="75"/>
      <c r="N897" s="76"/>
      <c r="O897" s="76"/>
      <c r="P897" s="77"/>
      <c r="Q897" s="18" t="str">
        <f>IF(B897="","",VLOOKUP(B897,資料表!$A$3:$D$198,4,0))</f>
        <v/>
      </c>
    </row>
    <row r="898" spans="1:17" ht="20.100000000000001" customHeight="1">
      <c r="A898" s="290" t="str">
        <f>IF(B898="","",VLOOKUP(B898,資料表!$A$3:$E$298,5,0))</f>
        <v/>
      </c>
      <c r="B898" s="67"/>
      <c r="C898" s="259" t="str">
        <f>IF($B898="","",VLOOKUP($B898,資料表!$A:$C,2,FALSE))</f>
        <v/>
      </c>
      <c r="D898" s="259" t="str">
        <f>IF($B898="","",VLOOKUP($B898,資料表!$A:$C,3,FALSE))</f>
        <v/>
      </c>
      <c r="E898" s="263"/>
      <c r="F898" s="261" t="str">
        <f>IF($E898="","",VLOOKUP($E898,資料表!$G:$I,2,FALSE))</f>
        <v/>
      </c>
      <c r="G898" s="262" t="str">
        <f>IF($E898="","",VLOOKUP($E898,資料表!$G:$I,3,FALSE))</f>
        <v/>
      </c>
      <c r="H898" s="71"/>
      <c r="I898" s="72"/>
      <c r="J898" s="70"/>
      <c r="K898" s="278">
        <f t="shared" si="26"/>
        <v>0</v>
      </c>
      <c r="L898" s="278">
        <f t="shared" si="27"/>
        <v>0</v>
      </c>
      <c r="M898" s="75"/>
      <c r="N898" s="76"/>
      <c r="O898" s="76"/>
      <c r="P898" s="77"/>
      <c r="Q898" s="18" t="str">
        <f>IF(B898="","",VLOOKUP(B898,資料表!$A$3:$D$198,4,0))</f>
        <v/>
      </c>
    </row>
    <row r="899" spans="1:17" ht="20.100000000000001" customHeight="1">
      <c r="A899" s="290" t="str">
        <f>IF(B899="","",VLOOKUP(B899,資料表!$A$3:$E$298,5,0))</f>
        <v/>
      </c>
      <c r="B899" s="67"/>
      <c r="C899" s="259" t="str">
        <f>IF($B899="","",VLOOKUP($B899,資料表!$A:$C,2,FALSE))</f>
        <v/>
      </c>
      <c r="D899" s="259" t="str">
        <f>IF($B899="","",VLOOKUP($B899,資料表!$A:$C,3,FALSE))</f>
        <v/>
      </c>
      <c r="E899" s="263"/>
      <c r="F899" s="261" t="str">
        <f>IF($E899="","",VLOOKUP($E899,資料表!$G:$I,2,FALSE))</f>
        <v/>
      </c>
      <c r="G899" s="262" t="str">
        <f>IF($E899="","",VLOOKUP($E899,資料表!$G:$I,3,FALSE))</f>
        <v/>
      </c>
      <c r="H899" s="71"/>
      <c r="I899" s="72"/>
      <c r="J899" s="70"/>
      <c r="K899" s="278">
        <f t="shared" si="26"/>
        <v>0</v>
      </c>
      <c r="L899" s="278">
        <f t="shared" si="27"/>
        <v>0</v>
      </c>
      <c r="M899" s="75"/>
      <c r="N899" s="76"/>
      <c r="O899" s="76"/>
      <c r="P899" s="77"/>
      <c r="Q899" s="18" t="str">
        <f>IF(B899="","",VLOOKUP(B899,資料表!$A$3:$D$198,4,0))</f>
        <v/>
      </c>
    </row>
    <row r="900" spans="1:17" ht="20.100000000000001" customHeight="1">
      <c r="A900" s="290" t="str">
        <f>IF(B900="","",VLOOKUP(B900,資料表!$A$3:$E$298,5,0))</f>
        <v/>
      </c>
      <c r="B900" s="67"/>
      <c r="C900" s="259" t="str">
        <f>IF($B900="","",VLOOKUP($B900,資料表!$A:$C,2,FALSE))</f>
        <v/>
      </c>
      <c r="D900" s="259" t="str">
        <f>IF($B900="","",VLOOKUP($B900,資料表!$A:$C,3,FALSE))</f>
        <v/>
      </c>
      <c r="E900" s="263"/>
      <c r="F900" s="261" t="str">
        <f>IF($E900="","",VLOOKUP($E900,資料表!$G:$I,2,FALSE))</f>
        <v/>
      </c>
      <c r="G900" s="262" t="str">
        <f>IF($E900="","",VLOOKUP($E900,資料表!$G:$I,3,FALSE))</f>
        <v/>
      </c>
      <c r="H900" s="71"/>
      <c r="I900" s="72"/>
      <c r="J900" s="70"/>
      <c r="K900" s="278">
        <f t="shared" si="26"/>
        <v>0</v>
      </c>
      <c r="L900" s="278">
        <f t="shared" si="27"/>
        <v>0</v>
      </c>
      <c r="M900" s="75"/>
      <c r="N900" s="76"/>
      <c r="O900" s="76"/>
      <c r="P900" s="77"/>
      <c r="Q900" s="18" t="str">
        <f>IF(B900="","",VLOOKUP(B900,資料表!$A$3:$D$198,4,0))</f>
        <v/>
      </c>
    </row>
    <row r="901" spans="1:17" ht="20.100000000000001" customHeight="1">
      <c r="A901" s="290" t="str">
        <f>IF(B901="","",VLOOKUP(B901,資料表!$A$3:$E$298,5,0))</f>
        <v/>
      </c>
      <c r="B901" s="67"/>
      <c r="C901" s="259" t="str">
        <f>IF($B901="","",VLOOKUP($B901,資料表!$A:$C,2,FALSE))</f>
        <v/>
      </c>
      <c r="D901" s="259" t="str">
        <f>IF($B901="","",VLOOKUP($B901,資料表!$A:$C,3,FALSE))</f>
        <v/>
      </c>
      <c r="E901" s="263"/>
      <c r="F901" s="261" t="str">
        <f>IF($E901="","",VLOOKUP($E901,資料表!$G:$I,2,FALSE))</f>
        <v/>
      </c>
      <c r="G901" s="262" t="str">
        <f>IF($E901="","",VLOOKUP($E901,資料表!$G:$I,3,FALSE))</f>
        <v/>
      </c>
      <c r="H901" s="71"/>
      <c r="I901" s="72"/>
      <c r="J901" s="70"/>
      <c r="K901" s="278">
        <f t="shared" si="26"/>
        <v>0</v>
      </c>
      <c r="L901" s="278">
        <f t="shared" si="27"/>
        <v>0</v>
      </c>
      <c r="M901" s="75"/>
      <c r="N901" s="76"/>
      <c r="O901" s="76"/>
      <c r="P901" s="77"/>
      <c r="Q901" s="18" t="str">
        <f>IF(B901="","",VLOOKUP(B901,資料表!$A$3:$D$198,4,0))</f>
        <v/>
      </c>
    </row>
    <row r="902" spans="1:17" ht="20.100000000000001" customHeight="1">
      <c r="A902" s="290" t="str">
        <f>IF(B902="","",VLOOKUP(B902,資料表!$A$3:$E$298,5,0))</f>
        <v/>
      </c>
      <c r="B902" s="67"/>
      <c r="C902" s="259" t="str">
        <f>IF($B902="","",VLOOKUP($B902,資料表!$A:$C,2,FALSE))</f>
        <v/>
      </c>
      <c r="D902" s="259" t="str">
        <f>IF($B902="","",VLOOKUP($B902,資料表!$A:$C,3,FALSE))</f>
        <v/>
      </c>
      <c r="E902" s="263"/>
      <c r="F902" s="261" t="str">
        <f>IF($E902="","",VLOOKUP($E902,資料表!$G:$I,2,FALSE))</f>
        <v/>
      </c>
      <c r="G902" s="262" t="str">
        <f>IF($E902="","",VLOOKUP($E902,資料表!$G:$I,3,FALSE))</f>
        <v/>
      </c>
      <c r="H902" s="71"/>
      <c r="I902" s="72"/>
      <c r="J902" s="70"/>
      <c r="K902" s="278">
        <f t="shared" si="26"/>
        <v>0</v>
      </c>
      <c r="L902" s="278">
        <f t="shared" si="27"/>
        <v>0</v>
      </c>
      <c r="M902" s="75"/>
      <c r="N902" s="76"/>
      <c r="O902" s="76"/>
      <c r="P902" s="77"/>
      <c r="Q902" s="18" t="str">
        <f>IF(B902="","",VLOOKUP(B902,資料表!$A$3:$D$198,4,0))</f>
        <v/>
      </c>
    </row>
    <row r="903" spans="1:17" ht="20.100000000000001" customHeight="1">
      <c r="A903" s="290" t="str">
        <f>IF(B903="","",VLOOKUP(B903,資料表!$A$3:$E$298,5,0))</f>
        <v/>
      </c>
      <c r="B903" s="67"/>
      <c r="C903" s="259" t="str">
        <f>IF($B903="","",VLOOKUP($B903,資料表!$A:$C,2,FALSE))</f>
        <v/>
      </c>
      <c r="D903" s="259" t="str">
        <f>IF($B903="","",VLOOKUP($B903,資料表!$A:$C,3,FALSE))</f>
        <v/>
      </c>
      <c r="E903" s="263"/>
      <c r="F903" s="261" t="str">
        <f>IF($E903="","",VLOOKUP($E903,資料表!$G:$I,2,FALSE))</f>
        <v/>
      </c>
      <c r="G903" s="262" t="str">
        <f>IF($E903="","",VLOOKUP($E903,資料表!$G:$I,3,FALSE))</f>
        <v/>
      </c>
      <c r="H903" s="71"/>
      <c r="I903" s="72"/>
      <c r="J903" s="70"/>
      <c r="K903" s="278">
        <f t="shared" si="26"/>
        <v>0</v>
      </c>
      <c r="L903" s="278">
        <f t="shared" si="27"/>
        <v>0</v>
      </c>
      <c r="M903" s="75"/>
      <c r="N903" s="76"/>
      <c r="O903" s="76"/>
      <c r="P903" s="77"/>
      <c r="Q903" s="18" t="str">
        <f>IF(B903="","",VLOOKUP(B903,資料表!$A$3:$D$198,4,0))</f>
        <v/>
      </c>
    </row>
    <row r="904" spans="1:17" ht="20.100000000000001" customHeight="1">
      <c r="A904" s="290" t="str">
        <f>IF(B904="","",VLOOKUP(B904,資料表!$A$3:$E$298,5,0))</f>
        <v/>
      </c>
      <c r="B904" s="67"/>
      <c r="C904" s="259" t="str">
        <f>IF($B904="","",VLOOKUP($B904,資料表!$A:$C,2,FALSE))</f>
        <v/>
      </c>
      <c r="D904" s="259" t="str">
        <f>IF($B904="","",VLOOKUP($B904,資料表!$A:$C,3,FALSE))</f>
        <v/>
      </c>
      <c r="E904" s="263"/>
      <c r="F904" s="261" t="str">
        <f>IF($E904="","",VLOOKUP($E904,資料表!$G:$I,2,FALSE))</f>
        <v/>
      </c>
      <c r="G904" s="262" t="str">
        <f>IF($E904="","",VLOOKUP($E904,資料表!$G:$I,3,FALSE))</f>
        <v/>
      </c>
      <c r="H904" s="71"/>
      <c r="I904" s="72"/>
      <c r="J904" s="70"/>
      <c r="K904" s="278">
        <f t="shared" si="26"/>
        <v>0</v>
      </c>
      <c r="L904" s="278">
        <f t="shared" si="27"/>
        <v>0</v>
      </c>
      <c r="M904" s="75"/>
      <c r="N904" s="76"/>
      <c r="O904" s="76"/>
      <c r="P904" s="77"/>
      <c r="Q904" s="18" t="str">
        <f>IF(B904="","",VLOOKUP(B904,資料表!$A$3:$D$198,4,0))</f>
        <v/>
      </c>
    </row>
    <row r="905" spans="1:17" ht="20.100000000000001" customHeight="1">
      <c r="A905" s="290" t="str">
        <f>IF(B905="","",VLOOKUP(B905,資料表!$A$3:$E$298,5,0))</f>
        <v/>
      </c>
      <c r="B905" s="67"/>
      <c r="C905" s="259" t="str">
        <f>IF($B905="","",VLOOKUP($B905,資料表!$A:$C,2,FALSE))</f>
        <v/>
      </c>
      <c r="D905" s="259" t="str">
        <f>IF($B905="","",VLOOKUP($B905,資料表!$A:$C,3,FALSE))</f>
        <v/>
      </c>
      <c r="E905" s="263"/>
      <c r="F905" s="261" t="str">
        <f>IF($E905="","",VLOOKUP($E905,資料表!$G:$I,2,FALSE))</f>
        <v/>
      </c>
      <c r="G905" s="262" t="str">
        <f>IF($E905="","",VLOOKUP($E905,資料表!$G:$I,3,FALSE))</f>
        <v/>
      </c>
      <c r="H905" s="71"/>
      <c r="I905" s="72"/>
      <c r="J905" s="70"/>
      <c r="K905" s="278">
        <f t="shared" si="26"/>
        <v>0</v>
      </c>
      <c r="L905" s="278">
        <f t="shared" si="27"/>
        <v>0</v>
      </c>
      <c r="M905" s="75"/>
      <c r="N905" s="76"/>
      <c r="O905" s="76"/>
      <c r="P905" s="77"/>
      <c r="Q905" s="18" t="str">
        <f>IF(B905="","",VLOOKUP(B905,資料表!$A$3:$D$198,4,0))</f>
        <v/>
      </c>
    </row>
    <row r="906" spans="1:17" ht="20.100000000000001" customHeight="1">
      <c r="A906" s="290" t="str">
        <f>IF(B906="","",VLOOKUP(B906,資料表!$A$3:$E$298,5,0))</f>
        <v/>
      </c>
      <c r="B906" s="67"/>
      <c r="C906" s="259" t="str">
        <f>IF($B906="","",VLOOKUP($B906,資料表!$A:$C,2,FALSE))</f>
        <v/>
      </c>
      <c r="D906" s="259" t="str">
        <f>IF($B906="","",VLOOKUP($B906,資料表!$A:$C,3,FALSE))</f>
        <v/>
      </c>
      <c r="E906" s="263"/>
      <c r="F906" s="261" t="str">
        <f>IF($E906="","",VLOOKUP($E906,資料表!$G:$I,2,FALSE))</f>
        <v/>
      </c>
      <c r="G906" s="262" t="str">
        <f>IF($E906="","",VLOOKUP($E906,資料表!$G:$I,3,FALSE))</f>
        <v/>
      </c>
      <c r="H906" s="71"/>
      <c r="I906" s="72"/>
      <c r="J906" s="70"/>
      <c r="K906" s="278">
        <f t="shared" si="26"/>
        <v>0</v>
      </c>
      <c r="L906" s="278">
        <f t="shared" si="27"/>
        <v>0</v>
      </c>
      <c r="M906" s="75"/>
      <c r="N906" s="76"/>
      <c r="O906" s="76"/>
      <c r="P906" s="77"/>
      <c r="Q906" s="18" t="str">
        <f>IF(B906="","",VLOOKUP(B906,資料表!$A$3:$D$198,4,0))</f>
        <v/>
      </c>
    </row>
    <row r="907" spans="1:17" ht="20.100000000000001" customHeight="1">
      <c r="A907" s="290" t="str">
        <f>IF(B907="","",VLOOKUP(B907,資料表!$A$3:$E$298,5,0))</f>
        <v/>
      </c>
      <c r="B907" s="67"/>
      <c r="C907" s="259" t="str">
        <f>IF($B907="","",VLOOKUP($B907,資料表!$A:$C,2,FALSE))</f>
        <v/>
      </c>
      <c r="D907" s="259" t="str">
        <f>IF($B907="","",VLOOKUP($B907,資料表!$A:$C,3,FALSE))</f>
        <v/>
      </c>
      <c r="E907" s="263"/>
      <c r="F907" s="261" t="str">
        <f>IF($E907="","",VLOOKUP($E907,資料表!$G:$I,2,FALSE))</f>
        <v/>
      </c>
      <c r="G907" s="262" t="str">
        <f>IF($E907="","",VLOOKUP($E907,資料表!$G:$I,3,FALSE))</f>
        <v/>
      </c>
      <c r="H907" s="71"/>
      <c r="I907" s="72"/>
      <c r="J907" s="70"/>
      <c r="K907" s="278">
        <f t="shared" ref="K907:K919" si="28">IF(OR($M907=1,$M907=""),ROUND($J907*0.05,0),0)</f>
        <v>0</v>
      </c>
      <c r="L907" s="278">
        <f t="shared" ref="L907:L919" si="29">SUM(J907:K907)</f>
        <v>0</v>
      </c>
      <c r="M907" s="75"/>
      <c r="N907" s="76"/>
      <c r="O907" s="76"/>
      <c r="P907" s="77"/>
      <c r="Q907" s="18" t="str">
        <f>IF(B907="","",VLOOKUP(B907,資料表!$A$3:$D$198,4,0))</f>
        <v/>
      </c>
    </row>
    <row r="908" spans="1:17" ht="20.100000000000001" customHeight="1">
      <c r="A908" s="290" t="str">
        <f>IF(B908="","",VLOOKUP(B908,資料表!$A$3:$E$298,5,0))</f>
        <v/>
      </c>
      <c r="B908" s="67"/>
      <c r="C908" s="259" t="str">
        <f>IF($B908="","",VLOOKUP($B908,資料表!$A:$C,2,FALSE))</f>
        <v/>
      </c>
      <c r="D908" s="259" t="str">
        <f>IF($B908="","",VLOOKUP($B908,資料表!$A:$C,3,FALSE))</f>
        <v/>
      </c>
      <c r="E908" s="263"/>
      <c r="F908" s="261" t="str">
        <f>IF($E908="","",VLOOKUP($E908,資料表!$G:$I,2,FALSE))</f>
        <v/>
      </c>
      <c r="G908" s="262" t="str">
        <f>IF($E908="","",VLOOKUP($E908,資料表!$G:$I,3,FALSE))</f>
        <v/>
      </c>
      <c r="H908" s="71"/>
      <c r="I908" s="72"/>
      <c r="J908" s="70"/>
      <c r="K908" s="278">
        <f t="shared" si="28"/>
        <v>0</v>
      </c>
      <c r="L908" s="278">
        <f t="shared" si="29"/>
        <v>0</v>
      </c>
      <c r="M908" s="75"/>
      <c r="N908" s="76"/>
      <c r="O908" s="76"/>
      <c r="P908" s="77"/>
      <c r="Q908" s="18" t="str">
        <f>IF(B908="","",VLOOKUP(B908,資料表!$A$3:$D$198,4,0))</f>
        <v/>
      </c>
    </row>
    <row r="909" spans="1:17" ht="20.100000000000001" customHeight="1">
      <c r="A909" s="290" t="str">
        <f>IF(B909="","",VLOOKUP(B909,資料表!$A$3:$E$298,5,0))</f>
        <v/>
      </c>
      <c r="B909" s="67"/>
      <c r="C909" s="259" t="str">
        <f>IF($B909="","",VLOOKUP($B909,資料表!$A:$C,2,FALSE))</f>
        <v/>
      </c>
      <c r="D909" s="259" t="str">
        <f>IF($B909="","",VLOOKUP($B909,資料表!$A:$C,3,FALSE))</f>
        <v/>
      </c>
      <c r="E909" s="263"/>
      <c r="F909" s="261" t="str">
        <f>IF($E909="","",VLOOKUP($E909,資料表!$G:$I,2,FALSE))</f>
        <v/>
      </c>
      <c r="G909" s="262" t="str">
        <f>IF($E909="","",VLOOKUP($E909,資料表!$G:$I,3,FALSE))</f>
        <v/>
      </c>
      <c r="H909" s="71"/>
      <c r="I909" s="72"/>
      <c r="J909" s="70"/>
      <c r="K909" s="278">
        <f t="shared" si="28"/>
        <v>0</v>
      </c>
      <c r="L909" s="278">
        <f t="shared" si="29"/>
        <v>0</v>
      </c>
      <c r="M909" s="75"/>
      <c r="N909" s="76"/>
      <c r="O909" s="76"/>
      <c r="P909" s="77"/>
      <c r="Q909" s="18" t="str">
        <f>IF(B909="","",VLOOKUP(B909,資料表!$A$3:$D$198,4,0))</f>
        <v/>
      </c>
    </row>
    <row r="910" spans="1:17" ht="20.100000000000001" customHeight="1">
      <c r="A910" s="290" t="str">
        <f>IF(B910="","",VLOOKUP(B910,資料表!$A$3:$E$298,5,0))</f>
        <v/>
      </c>
      <c r="B910" s="67"/>
      <c r="C910" s="259" t="str">
        <f>IF($B910="","",VLOOKUP($B910,資料表!$A:$C,2,FALSE))</f>
        <v/>
      </c>
      <c r="D910" s="259" t="str">
        <f>IF($B910="","",VLOOKUP($B910,資料表!$A:$C,3,FALSE))</f>
        <v/>
      </c>
      <c r="E910" s="263"/>
      <c r="F910" s="261" t="str">
        <f>IF($E910="","",VLOOKUP($E910,資料表!$G:$I,2,FALSE))</f>
        <v/>
      </c>
      <c r="G910" s="262" t="str">
        <f>IF($E910="","",VLOOKUP($E910,資料表!$G:$I,3,FALSE))</f>
        <v/>
      </c>
      <c r="H910" s="71"/>
      <c r="I910" s="72"/>
      <c r="J910" s="70"/>
      <c r="K910" s="278">
        <f t="shared" si="28"/>
        <v>0</v>
      </c>
      <c r="L910" s="278">
        <f t="shared" si="29"/>
        <v>0</v>
      </c>
      <c r="M910" s="75"/>
      <c r="N910" s="76"/>
      <c r="O910" s="76"/>
      <c r="P910" s="77"/>
      <c r="Q910" s="18" t="str">
        <f>IF(B910="","",VLOOKUP(B910,資料表!$A$3:$D$198,4,0))</f>
        <v/>
      </c>
    </row>
    <row r="911" spans="1:17" ht="20.100000000000001" customHeight="1">
      <c r="A911" s="290" t="str">
        <f>IF(B911="","",VLOOKUP(B911,資料表!$A$3:$E$298,5,0))</f>
        <v/>
      </c>
      <c r="B911" s="67"/>
      <c r="C911" s="259" t="str">
        <f>IF($B911="","",VLOOKUP($B911,資料表!$A:$C,2,FALSE))</f>
        <v/>
      </c>
      <c r="D911" s="259" t="str">
        <f>IF($B911="","",VLOOKUP($B911,資料表!$A:$C,3,FALSE))</f>
        <v/>
      </c>
      <c r="E911" s="263"/>
      <c r="F911" s="261" t="str">
        <f>IF($E911="","",VLOOKUP($E911,資料表!$G:$I,2,FALSE))</f>
        <v/>
      </c>
      <c r="G911" s="262" t="str">
        <f>IF($E911="","",VLOOKUP($E911,資料表!$G:$I,3,FALSE))</f>
        <v/>
      </c>
      <c r="H911" s="71"/>
      <c r="I911" s="72"/>
      <c r="J911" s="70"/>
      <c r="K911" s="278">
        <f t="shared" si="28"/>
        <v>0</v>
      </c>
      <c r="L911" s="278">
        <f t="shared" si="29"/>
        <v>0</v>
      </c>
      <c r="M911" s="75"/>
      <c r="N911" s="76"/>
      <c r="O911" s="76"/>
      <c r="P911" s="77"/>
      <c r="Q911" s="18" t="str">
        <f>IF(B911="","",VLOOKUP(B911,資料表!$A$3:$D$198,4,0))</f>
        <v/>
      </c>
    </row>
    <row r="912" spans="1:17" ht="20.100000000000001" customHeight="1">
      <c r="A912" s="290" t="str">
        <f>IF(B912="","",VLOOKUP(B912,資料表!$A$3:$E$298,5,0))</f>
        <v/>
      </c>
      <c r="B912" s="67"/>
      <c r="C912" s="259" t="str">
        <f>IF($B912="","",VLOOKUP($B912,資料表!$A:$C,2,FALSE))</f>
        <v/>
      </c>
      <c r="D912" s="259" t="str">
        <f>IF($B912="","",VLOOKUP($B912,資料表!$A:$C,3,FALSE))</f>
        <v/>
      </c>
      <c r="E912" s="263"/>
      <c r="F912" s="261" t="str">
        <f>IF($E912="","",VLOOKUP($E912,資料表!$G:$I,2,FALSE))</f>
        <v/>
      </c>
      <c r="G912" s="262" t="str">
        <f>IF($E912="","",VLOOKUP($E912,資料表!$G:$I,3,FALSE))</f>
        <v/>
      </c>
      <c r="H912" s="71"/>
      <c r="I912" s="72"/>
      <c r="J912" s="70"/>
      <c r="K912" s="278">
        <f t="shared" si="28"/>
        <v>0</v>
      </c>
      <c r="L912" s="278">
        <f t="shared" si="29"/>
        <v>0</v>
      </c>
      <c r="M912" s="75"/>
      <c r="N912" s="76"/>
      <c r="O912" s="76"/>
      <c r="P912" s="77"/>
      <c r="Q912" s="18" t="str">
        <f>IF(B912="","",VLOOKUP(B912,資料表!$A$3:$D$198,4,0))</f>
        <v/>
      </c>
    </row>
    <row r="913" spans="1:17" ht="20.100000000000001" customHeight="1">
      <c r="A913" s="290" t="str">
        <f>IF(B913="","",VLOOKUP(B913,資料表!$A$3:$E$298,5,0))</f>
        <v/>
      </c>
      <c r="B913" s="67"/>
      <c r="C913" s="259" t="str">
        <f>IF($B913="","",VLOOKUP($B913,資料表!$A:$C,2,FALSE))</f>
        <v/>
      </c>
      <c r="D913" s="259" t="str">
        <f>IF($B913="","",VLOOKUP($B913,資料表!$A:$C,3,FALSE))</f>
        <v/>
      </c>
      <c r="E913" s="263"/>
      <c r="F913" s="261" t="str">
        <f>IF($E913="","",VLOOKUP($E913,資料表!$G:$I,2,FALSE))</f>
        <v/>
      </c>
      <c r="G913" s="262" t="str">
        <f>IF($E913="","",VLOOKUP($E913,資料表!$G:$I,3,FALSE))</f>
        <v/>
      </c>
      <c r="H913" s="71"/>
      <c r="I913" s="72"/>
      <c r="J913" s="70"/>
      <c r="K913" s="278">
        <f t="shared" si="28"/>
        <v>0</v>
      </c>
      <c r="L913" s="278">
        <f t="shared" si="29"/>
        <v>0</v>
      </c>
      <c r="M913" s="75"/>
      <c r="N913" s="76"/>
      <c r="O913" s="76"/>
      <c r="P913" s="77"/>
      <c r="Q913" s="18" t="str">
        <f>IF(B913="","",VLOOKUP(B913,資料表!$A$3:$D$198,4,0))</f>
        <v/>
      </c>
    </row>
    <row r="914" spans="1:17" ht="20.100000000000001" customHeight="1">
      <c r="A914" s="290" t="str">
        <f>IF(B914="","",VLOOKUP(B914,資料表!$A$3:$E$298,5,0))</f>
        <v/>
      </c>
      <c r="B914" s="67"/>
      <c r="C914" s="259" t="str">
        <f>IF($B914="","",VLOOKUP($B914,資料表!$A:$C,2,FALSE))</f>
        <v/>
      </c>
      <c r="D914" s="259" t="str">
        <f>IF($B914="","",VLOOKUP($B914,資料表!$A:$C,3,FALSE))</f>
        <v/>
      </c>
      <c r="E914" s="263"/>
      <c r="F914" s="261" t="str">
        <f>IF($E914="","",VLOOKUP($E914,資料表!$G:$I,2,FALSE))</f>
        <v/>
      </c>
      <c r="G914" s="262" t="str">
        <f>IF($E914="","",VLOOKUP($E914,資料表!$G:$I,3,FALSE))</f>
        <v/>
      </c>
      <c r="H914" s="71"/>
      <c r="I914" s="72"/>
      <c r="J914" s="70"/>
      <c r="K914" s="278">
        <f t="shared" si="28"/>
        <v>0</v>
      </c>
      <c r="L914" s="278">
        <f t="shared" si="29"/>
        <v>0</v>
      </c>
      <c r="M914" s="75"/>
      <c r="N914" s="76"/>
      <c r="O914" s="76"/>
      <c r="P914" s="77"/>
      <c r="Q914" s="18" t="str">
        <f>IF(B914="","",VLOOKUP(B914,資料表!$A$3:$D$198,4,0))</f>
        <v/>
      </c>
    </row>
    <row r="915" spans="1:17" ht="20.100000000000001" customHeight="1">
      <c r="A915" s="290" t="str">
        <f>IF(B915="","",VLOOKUP(B915,資料表!$A$3:$E$298,5,0))</f>
        <v/>
      </c>
      <c r="B915" s="67"/>
      <c r="C915" s="259" t="str">
        <f>IF($B915="","",VLOOKUP($B915,資料表!$A:$C,2,FALSE))</f>
        <v/>
      </c>
      <c r="D915" s="259" t="str">
        <f>IF($B915="","",VLOOKUP($B915,資料表!$A:$C,3,FALSE))</f>
        <v/>
      </c>
      <c r="E915" s="263"/>
      <c r="F915" s="261" t="str">
        <f>IF($E915="","",VLOOKUP($E915,資料表!$G:$I,2,FALSE))</f>
        <v/>
      </c>
      <c r="G915" s="262" t="str">
        <f>IF($E915="","",VLOOKUP($E915,資料表!$G:$I,3,FALSE))</f>
        <v/>
      </c>
      <c r="H915" s="71"/>
      <c r="I915" s="72"/>
      <c r="J915" s="70"/>
      <c r="K915" s="278">
        <f t="shared" si="28"/>
        <v>0</v>
      </c>
      <c r="L915" s="278">
        <f t="shared" si="29"/>
        <v>0</v>
      </c>
      <c r="M915" s="75"/>
      <c r="N915" s="76"/>
      <c r="O915" s="76"/>
      <c r="P915" s="77"/>
      <c r="Q915" s="18" t="str">
        <f>IF(B915="","",VLOOKUP(B915,資料表!$A$3:$D$198,4,0))</f>
        <v/>
      </c>
    </row>
    <row r="916" spans="1:17" ht="20.100000000000001" customHeight="1">
      <c r="A916" s="290" t="str">
        <f>IF(B916="","",VLOOKUP(B916,資料表!$A$3:$E$298,5,0))</f>
        <v/>
      </c>
      <c r="B916" s="67"/>
      <c r="C916" s="259" t="str">
        <f>IF($B916="","",VLOOKUP($B916,資料表!$A:$C,2,FALSE))</f>
        <v/>
      </c>
      <c r="D916" s="259" t="str">
        <f>IF($B916="","",VLOOKUP($B916,資料表!$A:$C,3,FALSE))</f>
        <v/>
      </c>
      <c r="E916" s="263"/>
      <c r="F916" s="261" t="str">
        <f>IF($E916="","",VLOOKUP($E916,資料表!$G:$I,2,FALSE))</f>
        <v/>
      </c>
      <c r="G916" s="262" t="str">
        <f>IF($E916="","",VLOOKUP($E916,資料表!$G:$I,3,FALSE))</f>
        <v/>
      </c>
      <c r="H916" s="71"/>
      <c r="I916" s="72"/>
      <c r="J916" s="70"/>
      <c r="K916" s="278">
        <f t="shared" si="28"/>
        <v>0</v>
      </c>
      <c r="L916" s="278">
        <f t="shared" si="29"/>
        <v>0</v>
      </c>
      <c r="M916" s="75"/>
      <c r="N916" s="76"/>
      <c r="O916" s="76"/>
      <c r="P916" s="77"/>
      <c r="Q916" s="18" t="str">
        <f>IF(B916="","",VLOOKUP(B916,資料表!$A$3:$D$198,4,0))</f>
        <v/>
      </c>
    </row>
    <row r="917" spans="1:17" ht="20.100000000000001" customHeight="1">
      <c r="A917" s="290" t="str">
        <f>IF(B917="","",VLOOKUP(B917,資料表!$A$3:$E$298,5,0))</f>
        <v/>
      </c>
      <c r="B917" s="67"/>
      <c r="C917" s="259" t="str">
        <f>IF($B917="","",VLOOKUP($B917,資料表!$A:$C,2,FALSE))</f>
        <v/>
      </c>
      <c r="D917" s="259" t="str">
        <f>IF($B917="","",VLOOKUP($B917,資料表!$A:$C,3,FALSE))</f>
        <v/>
      </c>
      <c r="E917" s="263"/>
      <c r="F917" s="261" t="str">
        <f>IF($E917="","",VLOOKUP($E917,資料表!$G:$I,2,FALSE))</f>
        <v/>
      </c>
      <c r="G917" s="262" t="str">
        <f>IF($E917="","",VLOOKUP($E917,資料表!$G:$I,3,FALSE))</f>
        <v/>
      </c>
      <c r="H917" s="71"/>
      <c r="I917" s="72"/>
      <c r="J917" s="70"/>
      <c r="K917" s="278">
        <f t="shared" si="28"/>
        <v>0</v>
      </c>
      <c r="L917" s="278">
        <f t="shared" si="29"/>
        <v>0</v>
      </c>
      <c r="M917" s="75"/>
      <c r="N917" s="76"/>
      <c r="O917" s="76"/>
      <c r="P917" s="77"/>
      <c r="Q917" s="18" t="str">
        <f>IF(B917="","",VLOOKUP(B917,資料表!$A$3:$D$198,4,0))</f>
        <v/>
      </c>
    </row>
    <row r="918" spans="1:17" ht="20.100000000000001" customHeight="1">
      <c r="A918" s="290" t="str">
        <f>IF(B918="","",VLOOKUP(B918,資料表!$A$3:$E$298,5,0))</f>
        <v/>
      </c>
      <c r="B918" s="67"/>
      <c r="C918" s="259" t="str">
        <f>IF($B918="","",VLOOKUP($B918,資料表!$A:$C,2,FALSE))</f>
        <v/>
      </c>
      <c r="D918" s="259" t="str">
        <f>IF($B918="","",VLOOKUP($B918,資料表!$A:$C,3,FALSE))</f>
        <v/>
      </c>
      <c r="E918" s="263"/>
      <c r="F918" s="261" t="str">
        <f>IF($E918="","",VLOOKUP($E918,資料表!$G:$I,2,FALSE))</f>
        <v/>
      </c>
      <c r="G918" s="262" t="str">
        <f>IF($E918="","",VLOOKUP($E918,資料表!$G:$I,3,FALSE))</f>
        <v/>
      </c>
      <c r="H918" s="71"/>
      <c r="I918" s="72"/>
      <c r="J918" s="70"/>
      <c r="K918" s="278">
        <f t="shared" si="28"/>
        <v>0</v>
      </c>
      <c r="L918" s="278">
        <f t="shared" si="29"/>
        <v>0</v>
      </c>
      <c r="M918" s="75"/>
      <c r="N918" s="76"/>
      <c r="O918" s="76"/>
      <c r="P918" s="77"/>
      <c r="Q918" s="18" t="str">
        <f>IF(B918="","",VLOOKUP(B918,資料表!$A$3:$D$198,4,0))</f>
        <v/>
      </c>
    </row>
    <row r="919" spans="1:17" ht="20.100000000000001" customHeight="1">
      <c r="A919" s="290" t="str">
        <f>IF(B919="","",VLOOKUP(B919,資料表!$A$3:$E$298,5,0))</f>
        <v/>
      </c>
      <c r="B919" s="67"/>
      <c r="C919" s="259" t="str">
        <f>IF($B919="","",VLOOKUP($B919,資料表!$A:$C,2,FALSE))</f>
        <v/>
      </c>
      <c r="D919" s="259" t="str">
        <f>IF($B919="","",VLOOKUP($B919,資料表!$A:$C,3,FALSE))</f>
        <v/>
      </c>
      <c r="E919" s="263"/>
      <c r="F919" s="261" t="str">
        <f>IF($E919="","",VLOOKUP($E919,資料表!$G:$I,2,FALSE))</f>
        <v/>
      </c>
      <c r="G919" s="262" t="str">
        <f>IF($E919="","",VLOOKUP($E919,資料表!$G:$I,3,FALSE))</f>
        <v/>
      </c>
      <c r="H919" s="71"/>
      <c r="I919" s="72"/>
      <c r="J919" s="70"/>
      <c r="K919" s="278">
        <f t="shared" si="28"/>
        <v>0</v>
      </c>
      <c r="L919" s="278">
        <f t="shared" si="29"/>
        <v>0</v>
      </c>
      <c r="M919" s="75"/>
      <c r="N919" s="76"/>
      <c r="O919" s="76"/>
      <c r="P919" s="77"/>
      <c r="Q919" s="18" t="str">
        <f>IF(B919="","",VLOOKUP(B919,資料表!$A$3:$D$198,4,0))</f>
        <v/>
      </c>
    </row>
    <row r="920" spans="1:17" ht="20.100000000000001" customHeight="1">
      <c r="A920" s="290" t="str">
        <f>IF(B920="","",VLOOKUP(B920,資料表!$A$3:$E$298,5,0))</f>
        <v/>
      </c>
      <c r="B920" s="67"/>
      <c r="C920" s="259" t="str">
        <f>IF($B920="","",VLOOKUP($B920,資料表!$A:$C,2,FALSE))</f>
        <v/>
      </c>
      <c r="D920" s="259" t="str">
        <f>IF($B920="","",VLOOKUP($B920,資料表!$A:$C,3,FALSE))</f>
        <v/>
      </c>
      <c r="E920" s="263"/>
      <c r="F920" s="261" t="str">
        <f>IF($E920="","",VLOOKUP($E920,資料表!$G:$I,2,FALSE))</f>
        <v/>
      </c>
      <c r="G920" s="262" t="str">
        <f>IF($E920="","",VLOOKUP($E920,資料表!$G:$I,3,FALSE))</f>
        <v/>
      </c>
      <c r="H920" s="71"/>
      <c r="I920" s="72"/>
      <c r="J920" s="70"/>
      <c r="K920" s="278">
        <f t="shared" ref="K920:K970" si="30">IF(OR($M920=1,$M920=""),ROUND($J920*0.05,0),0)</f>
        <v>0</v>
      </c>
      <c r="L920" s="278">
        <f t="shared" ref="L920:L971" si="31">SUM(J920:K920)</f>
        <v>0</v>
      </c>
      <c r="M920" s="75"/>
      <c r="N920" s="76"/>
      <c r="O920" s="76"/>
      <c r="P920" s="77"/>
      <c r="Q920" s="18" t="str">
        <f>IF(B920="","",VLOOKUP(B920,資料表!$A$3:$D$198,4,0))</f>
        <v/>
      </c>
    </row>
    <row r="921" spans="1:17" ht="20.100000000000001" customHeight="1">
      <c r="A921" s="290" t="str">
        <f>IF(B921="","",VLOOKUP(B921,資料表!$A$3:$E$298,5,0))</f>
        <v/>
      </c>
      <c r="B921" s="67"/>
      <c r="C921" s="259" t="str">
        <f>IF($B921="","",VLOOKUP($B921,資料表!$A:$C,2,FALSE))</f>
        <v/>
      </c>
      <c r="D921" s="259" t="str">
        <f>IF($B921="","",VLOOKUP($B921,資料表!$A:$C,3,FALSE))</f>
        <v/>
      </c>
      <c r="E921" s="263"/>
      <c r="F921" s="261" t="str">
        <f>IF($E921="","",VLOOKUP($E921,資料表!$G:$I,2,FALSE))</f>
        <v/>
      </c>
      <c r="G921" s="262" t="str">
        <f>IF($E921="","",VLOOKUP($E921,資料表!$G:$I,3,FALSE))</f>
        <v/>
      </c>
      <c r="H921" s="71"/>
      <c r="I921" s="72"/>
      <c r="J921" s="70"/>
      <c r="K921" s="278">
        <f t="shared" si="30"/>
        <v>0</v>
      </c>
      <c r="L921" s="278">
        <f t="shared" si="31"/>
        <v>0</v>
      </c>
      <c r="M921" s="75"/>
      <c r="N921" s="76"/>
      <c r="O921" s="76"/>
      <c r="P921" s="77"/>
      <c r="Q921" s="18" t="str">
        <f>IF(B921="","",VLOOKUP(B921,資料表!$A$3:$D$198,4,0))</f>
        <v/>
      </c>
    </row>
    <row r="922" spans="1:17" ht="20.100000000000001" customHeight="1">
      <c r="A922" s="290" t="str">
        <f>IF(B922="","",VLOOKUP(B922,資料表!$A$3:$E$298,5,0))</f>
        <v/>
      </c>
      <c r="B922" s="67"/>
      <c r="C922" s="259" t="str">
        <f>IF($B922="","",VLOOKUP($B922,資料表!$A:$C,2,FALSE))</f>
        <v/>
      </c>
      <c r="D922" s="259" t="str">
        <f>IF($B922="","",VLOOKUP($B922,資料表!$A:$C,3,FALSE))</f>
        <v/>
      </c>
      <c r="E922" s="263"/>
      <c r="F922" s="261" t="str">
        <f>IF($E922="","",VLOOKUP($E922,資料表!$G:$I,2,FALSE))</f>
        <v/>
      </c>
      <c r="G922" s="262" t="str">
        <f>IF($E922="","",VLOOKUP($E922,資料表!$G:$I,3,FALSE))</f>
        <v/>
      </c>
      <c r="H922" s="71"/>
      <c r="I922" s="72"/>
      <c r="J922" s="70"/>
      <c r="K922" s="278">
        <f t="shared" si="30"/>
        <v>0</v>
      </c>
      <c r="L922" s="278">
        <f t="shared" si="31"/>
        <v>0</v>
      </c>
      <c r="M922" s="75"/>
      <c r="N922" s="76"/>
      <c r="O922" s="76"/>
      <c r="P922" s="77"/>
      <c r="Q922" s="18" t="str">
        <f>IF(B922="","",VLOOKUP(B922,資料表!$A$3:$D$198,4,0))</f>
        <v/>
      </c>
    </row>
    <row r="923" spans="1:17" ht="20.100000000000001" customHeight="1">
      <c r="A923" s="290" t="str">
        <f>IF(B923="","",VLOOKUP(B923,資料表!$A$3:$E$298,5,0))</f>
        <v/>
      </c>
      <c r="B923" s="67"/>
      <c r="C923" s="259" t="str">
        <f>IF($B923="","",VLOOKUP($B923,資料表!$A:$C,2,FALSE))</f>
        <v/>
      </c>
      <c r="D923" s="259" t="str">
        <f>IF($B923="","",VLOOKUP($B923,資料表!$A:$C,3,FALSE))</f>
        <v/>
      </c>
      <c r="E923" s="263"/>
      <c r="F923" s="261" t="str">
        <f>IF($E923="","",VLOOKUP($E923,資料表!$G:$I,2,FALSE))</f>
        <v/>
      </c>
      <c r="G923" s="262" t="str">
        <f>IF($E923="","",VLOOKUP($E923,資料表!$G:$I,3,FALSE))</f>
        <v/>
      </c>
      <c r="H923" s="71"/>
      <c r="I923" s="72"/>
      <c r="J923" s="70"/>
      <c r="K923" s="278">
        <f t="shared" si="30"/>
        <v>0</v>
      </c>
      <c r="L923" s="278">
        <f t="shared" si="31"/>
        <v>0</v>
      </c>
      <c r="M923" s="75"/>
      <c r="N923" s="76"/>
      <c r="O923" s="76"/>
      <c r="P923" s="77"/>
      <c r="Q923" s="18" t="str">
        <f>IF(B923="","",VLOOKUP(B923,資料表!$A$3:$D$198,4,0))</f>
        <v/>
      </c>
    </row>
    <row r="924" spans="1:17" ht="20.100000000000001" customHeight="1">
      <c r="A924" s="290" t="str">
        <f>IF(B924="","",VLOOKUP(B924,資料表!$A$3:$E$298,5,0))</f>
        <v/>
      </c>
      <c r="B924" s="67"/>
      <c r="C924" s="259" t="str">
        <f>IF($B924="","",VLOOKUP($B924,資料表!$A:$C,2,FALSE))</f>
        <v/>
      </c>
      <c r="D924" s="259" t="str">
        <f>IF($B924="","",VLOOKUP($B924,資料表!$A:$C,3,FALSE))</f>
        <v/>
      </c>
      <c r="E924" s="263"/>
      <c r="F924" s="261" t="str">
        <f>IF($E924="","",VLOOKUP($E924,資料表!$G:$I,2,FALSE))</f>
        <v/>
      </c>
      <c r="G924" s="262" t="str">
        <f>IF($E924="","",VLOOKUP($E924,資料表!$G:$I,3,FALSE))</f>
        <v/>
      </c>
      <c r="H924" s="71"/>
      <c r="I924" s="72"/>
      <c r="J924" s="70"/>
      <c r="K924" s="278">
        <f t="shared" si="30"/>
        <v>0</v>
      </c>
      <c r="L924" s="278">
        <f t="shared" si="31"/>
        <v>0</v>
      </c>
      <c r="M924" s="75"/>
      <c r="N924" s="76"/>
      <c r="O924" s="76"/>
      <c r="P924" s="77"/>
      <c r="Q924" s="18" t="str">
        <f>IF(B924="","",VLOOKUP(B924,資料表!$A$3:$D$198,4,0))</f>
        <v/>
      </c>
    </row>
    <row r="925" spans="1:17" ht="20.100000000000001" customHeight="1">
      <c r="A925" s="290" t="str">
        <f>IF(B925="","",VLOOKUP(B925,資料表!$A$3:$E$298,5,0))</f>
        <v/>
      </c>
      <c r="B925" s="67"/>
      <c r="C925" s="259" t="str">
        <f>IF($B925="","",VLOOKUP($B925,資料表!$A:$C,2,FALSE))</f>
        <v/>
      </c>
      <c r="D925" s="259" t="str">
        <f>IF($B925="","",VLOOKUP($B925,資料表!$A:$C,3,FALSE))</f>
        <v/>
      </c>
      <c r="E925" s="263"/>
      <c r="F925" s="261" t="str">
        <f>IF($E925="","",VLOOKUP($E925,資料表!$G:$I,2,FALSE))</f>
        <v/>
      </c>
      <c r="G925" s="262" t="str">
        <f>IF($E925="","",VLOOKUP($E925,資料表!$G:$I,3,FALSE))</f>
        <v/>
      </c>
      <c r="H925" s="71"/>
      <c r="I925" s="72"/>
      <c r="J925" s="70"/>
      <c r="K925" s="278">
        <f t="shared" si="30"/>
        <v>0</v>
      </c>
      <c r="L925" s="278">
        <f t="shared" si="31"/>
        <v>0</v>
      </c>
      <c r="M925" s="75"/>
      <c r="N925" s="76"/>
      <c r="O925" s="76"/>
      <c r="P925" s="77"/>
      <c r="Q925" s="18" t="str">
        <f>IF(B925="","",VLOOKUP(B925,資料表!$A$3:$D$198,4,0))</f>
        <v/>
      </c>
    </row>
    <row r="926" spans="1:17" ht="20.100000000000001" customHeight="1">
      <c r="A926" s="290" t="str">
        <f>IF(B926="","",VLOOKUP(B926,資料表!$A$3:$E$298,5,0))</f>
        <v/>
      </c>
      <c r="B926" s="67"/>
      <c r="C926" s="259" t="str">
        <f>IF($B926="","",VLOOKUP($B926,資料表!$A:$C,2,FALSE))</f>
        <v/>
      </c>
      <c r="D926" s="259" t="str">
        <f>IF($B926="","",VLOOKUP($B926,資料表!$A:$C,3,FALSE))</f>
        <v/>
      </c>
      <c r="E926" s="263"/>
      <c r="F926" s="261" t="str">
        <f>IF($E926="","",VLOOKUP($E926,資料表!$G:$I,2,FALSE))</f>
        <v/>
      </c>
      <c r="G926" s="262" t="str">
        <f>IF($E926="","",VLOOKUP($E926,資料表!$G:$I,3,FALSE))</f>
        <v/>
      </c>
      <c r="H926" s="71"/>
      <c r="I926" s="72"/>
      <c r="J926" s="70"/>
      <c r="K926" s="278">
        <f t="shared" si="30"/>
        <v>0</v>
      </c>
      <c r="L926" s="278">
        <f t="shared" si="31"/>
        <v>0</v>
      </c>
      <c r="M926" s="75"/>
      <c r="N926" s="76"/>
      <c r="O926" s="76"/>
      <c r="P926" s="77"/>
      <c r="Q926" s="18" t="str">
        <f>IF(B926="","",VLOOKUP(B926,資料表!$A$3:$D$198,4,0))</f>
        <v/>
      </c>
    </row>
    <row r="927" spans="1:17" ht="20.100000000000001" customHeight="1">
      <c r="A927" s="290" t="str">
        <f>IF(B927="","",VLOOKUP(B927,資料表!$A$3:$E$298,5,0))</f>
        <v/>
      </c>
      <c r="B927" s="67"/>
      <c r="C927" s="259" t="str">
        <f>IF($B927="","",VLOOKUP($B927,資料表!$A:$C,2,FALSE))</f>
        <v/>
      </c>
      <c r="D927" s="259" t="str">
        <f>IF($B927="","",VLOOKUP($B927,資料表!$A:$C,3,FALSE))</f>
        <v/>
      </c>
      <c r="E927" s="263"/>
      <c r="F927" s="261" t="str">
        <f>IF($E927="","",VLOOKUP($E927,資料表!$G:$I,2,FALSE))</f>
        <v/>
      </c>
      <c r="G927" s="262" t="str">
        <f>IF($E927="","",VLOOKUP($E927,資料表!$G:$I,3,FALSE))</f>
        <v/>
      </c>
      <c r="H927" s="71"/>
      <c r="I927" s="72"/>
      <c r="J927" s="70"/>
      <c r="K927" s="278">
        <f t="shared" si="30"/>
        <v>0</v>
      </c>
      <c r="L927" s="278">
        <f t="shared" si="31"/>
        <v>0</v>
      </c>
      <c r="M927" s="75"/>
      <c r="N927" s="76"/>
      <c r="O927" s="76"/>
      <c r="P927" s="77"/>
      <c r="Q927" s="18" t="str">
        <f>IF(B927="","",VLOOKUP(B927,資料表!$A$3:$D$198,4,0))</f>
        <v/>
      </c>
    </row>
    <row r="928" spans="1:17" ht="20.100000000000001" customHeight="1">
      <c r="A928" s="290" t="str">
        <f>IF(B928="","",VLOOKUP(B928,資料表!$A$3:$E$298,5,0))</f>
        <v/>
      </c>
      <c r="B928" s="67"/>
      <c r="C928" s="259" t="str">
        <f>IF($B928="","",VLOOKUP($B928,資料表!$A:$C,2,FALSE))</f>
        <v/>
      </c>
      <c r="D928" s="259" t="str">
        <f>IF($B928="","",VLOOKUP($B928,資料表!$A:$C,3,FALSE))</f>
        <v/>
      </c>
      <c r="E928" s="263"/>
      <c r="F928" s="261" t="str">
        <f>IF($E928="","",VLOOKUP($E928,資料表!$G:$I,2,FALSE))</f>
        <v/>
      </c>
      <c r="G928" s="262" t="str">
        <f>IF($E928="","",VLOOKUP($E928,資料表!$G:$I,3,FALSE))</f>
        <v/>
      </c>
      <c r="H928" s="71"/>
      <c r="I928" s="72"/>
      <c r="J928" s="70"/>
      <c r="K928" s="278">
        <f t="shared" si="30"/>
        <v>0</v>
      </c>
      <c r="L928" s="278">
        <f t="shared" si="31"/>
        <v>0</v>
      </c>
      <c r="M928" s="75"/>
      <c r="N928" s="76"/>
      <c r="O928" s="76"/>
      <c r="P928" s="77"/>
      <c r="Q928" s="18" t="str">
        <f>IF(B928="","",VLOOKUP(B928,資料表!$A$3:$D$198,4,0))</f>
        <v/>
      </c>
    </row>
    <row r="929" spans="1:17" ht="20.100000000000001" customHeight="1">
      <c r="A929" s="290" t="str">
        <f>IF(B929="","",VLOOKUP(B929,資料表!$A$3:$E$298,5,0))</f>
        <v/>
      </c>
      <c r="B929" s="67"/>
      <c r="C929" s="259" t="str">
        <f>IF($B929="","",VLOOKUP($B929,資料表!$A:$C,2,FALSE))</f>
        <v/>
      </c>
      <c r="D929" s="259" t="str">
        <f>IF($B929="","",VLOOKUP($B929,資料表!$A:$C,3,FALSE))</f>
        <v/>
      </c>
      <c r="E929" s="263"/>
      <c r="F929" s="261" t="str">
        <f>IF($E929="","",VLOOKUP($E929,資料表!$G:$I,2,FALSE))</f>
        <v/>
      </c>
      <c r="G929" s="262" t="str">
        <f>IF($E929="","",VLOOKUP($E929,資料表!$G:$I,3,FALSE))</f>
        <v/>
      </c>
      <c r="H929" s="71"/>
      <c r="I929" s="72"/>
      <c r="J929" s="70"/>
      <c r="K929" s="278">
        <f t="shared" si="30"/>
        <v>0</v>
      </c>
      <c r="L929" s="278">
        <f t="shared" si="31"/>
        <v>0</v>
      </c>
      <c r="M929" s="75"/>
      <c r="N929" s="76"/>
      <c r="O929" s="76"/>
      <c r="P929" s="77"/>
      <c r="Q929" s="18" t="str">
        <f>IF(B929="","",VLOOKUP(B929,資料表!$A$3:$D$198,4,0))</f>
        <v/>
      </c>
    </row>
    <row r="930" spans="1:17" ht="20.100000000000001" customHeight="1">
      <c r="A930" s="290" t="str">
        <f>IF(B930="","",VLOOKUP(B930,資料表!$A$3:$E$298,5,0))</f>
        <v/>
      </c>
      <c r="B930" s="67"/>
      <c r="C930" s="259" t="str">
        <f>IF($B930="","",VLOOKUP($B930,資料表!$A:$C,2,FALSE))</f>
        <v/>
      </c>
      <c r="D930" s="259" t="str">
        <f>IF($B930="","",VLOOKUP($B930,資料表!$A:$C,3,FALSE))</f>
        <v/>
      </c>
      <c r="E930" s="263"/>
      <c r="F930" s="261" t="str">
        <f>IF($E930="","",VLOOKUP($E930,資料表!$G:$I,2,FALSE))</f>
        <v/>
      </c>
      <c r="G930" s="262" t="str">
        <f>IF($E930="","",VLOOKUP($E930,資料表!$G:$I,3,FALSE))</f>
        <v/>
      </c>
      <c r="H930" s="71"/>
      <c r="I930" s="72"/>
      <c r="J930" s="70"/>
      <c r="K930" s="278">
        <f t="shared" si="30"/>
        <v>0</v>
      </c>
      <c r="L930" s="278">
        <f t="shared" si="31"/>
        <v>0</v>
      </c>
      <c r="M930" s="75"/>
      <c r="N930" s="76"/>
      <c r="O930" s="76"/>
      <c r="P930" s="77"/>
      <c r="Q930" s="18" t="str">
        <f>IF(B930="","",VLOOKUP(B930,資料表!$A$3:$D$198,4,0))</f>
        <v/>
      </c>
    </row>
    <row r="931" spans="1:17" ht="20.100000000000001" customHeight="1">
      <c r="A931" s="290" t="str">
        <f>IF(B931="","",VLOOKUP(B931,資料表!$A$3:$E$298,5,0))</f>
        <v/>
      </c>
      <c r="B931" s="67"/>
      <c r="C931" s="259" t="str">
        <f>IF($B931="","",VLOOKUP($B931,資料表!$A:$C,2,FALSE))</f>
        <v/>
      </c>
      <c r="D931" s="259" t="str">
        <f>IF($B931="","",VLOOKUP($B931,資料表!$A:$C,3,FALSE))</f>
        <v/>
      </c>
      <c r="E931" s="263"/>
      <c r="F931" s="261" t="str">
        <f>IF($E931="","",VLOOKUP($E931,資料表!$G:$I,2,FALSE))</f>
        <v/>
      </c>
      <c r="G931" s="262" t="str">
        <f>IF($E931="","",VLOOKUP($E931,資料表!$G:$I,3,FALSE))</f>
        <v/>
      </c>
      <c r="H931" s="71"/>
      <c r="I931" s="72"/>
      <c r="J931" s="70"/>
      <c r="K931" s="278">
        <f t="shared" si="30"/>
        <v>0</v>
      </c>
      <c r="L931" s="278">
        <f t="shared" si="31"/>
        <v>0</v>
      </c>
      <c r="M931" s="75"/>
      <c r="N931" s="76"/>
      <c r="O931" s="76"/>
      <c r="P931" s="77"/>
      <c r="Q931" s="18" t="str">
        <f>IF(B931="","",VLOOKUP(B931,資料表!$A$3:$D$198,4,0))</f>
        <v/>
      </c>
    </row>
    <row r="932" spans="1:17" ht="20.100000000000001" customHeight="1">
      <c r="A932" s="290" t="str">
        <f>IF(B932="","",VLOOKUP(B932,資料表!$A$3:$E$298,5,0))</f>
        <v/>
      </c>
      <c r="B932" s="67"/>
      <c r="C932" s="259" t="str">
        <f>IF($B932="","",VLOOKUP($B932,資料表!$A:$C,2,FALSE))</f>
        <v/>
      </c>
      <c r="D932" s="259" t="str">
        <f>IF($B932="","",VLOOKUP($B932,資料表!$A:$C,3,FALSE))</f>
        <v/>
      </c>
      <c r="E932" s="263"/>
      <c r="F932" s="261" t="str">
        <f>IF($E932="","",VLOOKUP($E932,資料表!$G:$I,2,FALSE))</f>
        <v/>
      </c>
      <c r="G932" s="262" t="str">
        <f>IF($E932="","",VLOOKUP($E932,資料表!$G:$I,3,FALSE))</f>
        <v/>
      </c>
      <c r="H932" s="71"/>
      <c r="I932" s="72"/>
      <c r="J932" s="70"/>
      <c r="K932" s="278">
        <f t="shared" si="30"/>
        <v>0</v>
      </c>
      <c r="L932" s="278">
        <f t="shared" si="31"/>
        <v>0</v>
      </c>
      <c r="M932" s="75"/>
      <c r="N932" s="76"/>
      <c r="O932" s="76"/>
      <c r="P932" s="77"/>
      <c r="Q932" s="18" t="str">
        <f>IF(B932="","",VLOOKUP(B932,資料表!$A$3:$D$198,4,0))</f>
        <v/>
      </c>
    </row>
    <row r="933" spans="1:17" ht="20.100000000000001" customHeight="1">
      <c r="A933" s="290" t="str">
        <f>IF(B933="","",VLOOKUP(B933,資料表!$A$3:$E$298,5,0))</f>
        <v/>
      </c>
      <c r="B933" s="67"/>
      <c r="C933" s="259" t="str">
        <f>IF($B933="","",VLOOKUP($B933,資料表!$A:$C,2,FALSE))</f>
        <v/>
      </c>
      <c r="D933" s="259" t="str">
        <f>IF($B933="","",VLOOKUP($B933,資料表!$A:$C,3,FALSE))</f>
        <v/>
      </c>
      <c r="E933" s="263"/>
      <c r="F933" s="261" t="str">
        <f>IF($E933="","",VLOOKUP($E933,資料表!$G:$I,2,FALSE))</f>
        <v/>
      </c>
      <c r="G933" s="262" t="str">
        <f>IF($E933="","",VLOOKUP($E933,資料表!$G:$I,3,FALSE))</f>
        <v/>
      </c>
      <c r="H933" s="71"/>
      <c r="I933" s="72"/>
      <c r="J933" s="70"/>
      <c r="K933" s="278">
        <f t="shared" si="30"/>
        <v>0</v>
      </c>
      <c r="L933" s="278">
        <f t="shared" si="31"/>
        <v>0</v>
      </c>
      <c r="M933" s="75"/>
      <c r="N933" s="76"/>
      <c r="O933" s="76"/>
      <c r="P933" s="77"/>
      <c r="Q933" s="18" t="str">
        <f>IF(B933="","",VLOOKUP(B933,資料表!$A$3:$D$198,4,0))</f>
        <v/>
      </c>
    </row>
    <row r="934" spans="1:17" ht="20.100000000000001" customHeight="1">
      <c r="A934" s="290" t="str">
        <f>IF(B934="","",VLOOKUP(B934,資料表!$A$3:$E$298,5,0))</f>
        <v/>
      </c>
      <c r="B934" s="67"/>
      <c r="C934" s="259" t="str">
        <f>IF($B934="","",VLOOKUP($B934,資料表!$A:$C,2,FALSE))</f>
        <v/>
      </c>
      <c r="D934" s="259" t="str">
        <f>IF($B934="","",VLOOKUP($B934,資料表!$A:$C,3,FALSE))</f>
        <v/>
      </c>
      <c r="E934" s="263"/>
      <c r="F934" s="261" t="str">
        <f>IF($E934="","",VLOOKUP($E934,資料表!$G:$I,2,FALSE))</f>
        <v/>
      </c>
      <c r="G934" s="262" t="str">
        <f>IF($E934="","",VLOOKUP($E934,資料表!$G:$I,3,FALSE))</f>
        <v/>
      </c>
      <c r="H934" s="71"/>
      <c r="I934" s="72"/>
      <c r="J934" s="70"/>
      <c r="K934" s="278">
        <f t="shared" si="30"/>
        <v>0</v>
      </c>
      <c r="L934" s="278">
        <f t="shared" si="31"/>
        <v>0</v>
      </c>
      <c r="M934" s="75"/>
      <c r="N934" s="76"/>
      <c r="O934" s="76"/>
      <c r="P934" s="77"/>
      <c r="Q934" s="18" t="str">
        <f>IF(B934="","",VLOOKUP(B934,資料表!$A$3:$D$198,4,0))</f>
        <v/>
      </c>
    </row>
    <row r="935" spans="1:17" ht="20.100000000000001" customHeight="1">
      <c r="A935" s="290" t="str">
        <f>IF(B935="","",VLOOKUP(B935,資料表!$A$3:$E$298,5,0))</f>
        <v/>
      </c>
      <c r="B935" s="67"/>
      <c r="C935" s="259" t="str">
        <f>IF($B935="","",VLOOKUP($B935,資料表!$A:$C,2,FALSE))</f>
        <v/>
      </c>
      <c r="D935" s="259" t="str">
        <f>IF($B935="","",VLOOKUP($B935,資料表!$A:$C,3,FALSE))</f>
        <v/>
      </c>
      <c r="E935" s="263"/>
      <c r="F935" s="261" t="str">
        <f>IF($E935="","",VLOOKUP($E935,資料表!$G:$I,2,FALSE))</f>
        <v/>
      </c>
      <c r="G935" s="262" t="str">
        <f>IF($E935="","",VLOOKUP($E935,資料表!$G:$I,3,FALSE))</f>
        <v/>
      </c>
      <c r="H935" s="71"/>
      <c r="I935" s="72"/>
      <c r="J935" s="70"/>
      <c r="K935" s="278">
        <f t="shared" si="30"/>
        <v>0</v>
      </c>
      <c r="L935" s="278">
        <f t="shared" si="31"/>
        <v>0</v>
      </c>
      <c r="M935" s="75"/>
      <c r="N935" s="76"/>
      <c r="O935" s="76"/>
      <c r="P935" s="77"/>
      <c r="Q935" s="18" t="str">
        <f>IF(B935="","",VLOOKUP(B935,資料表!$A$3:$D$198,4,0))</f>
        <v/>
      </c>
    </row>
    <row r="936" spans="1:17" ht="20.100000000000001" customHeight="1">
      <c r="A936" s="290" t="str">
        <f>IF(B936="","",VLOOKUP(B936,資料表!$A$3:$E$298,5,0))</f>
        <v/>
      </c>
      <c r="B936" s="67"/>
      <c r="C936" s="259" t="str">
        <f>IF($B936="","",VLOOKUP($B936,資料表!$A:$C,2,FALSE))</f>
        <v/>
      </c>
      <c r="D936" s="259" t="str">
        <f>IF($B936="","",VLOOKUP($B936,資料表!$A:$C,3,FALSE))</f>
        <v/>
      </c>
      <c r="E936" s="263"/>
      <c r="F936" s="261" t="str">
        <f>IF($E936="","",VLOOKUP($E936,資料表!$G:$I,2,FALSE))</f>
        <v/>
      </c>
      <c r="G936" s="262" t="str">
        <f>IF($E936="","",VLOOKUP($E936,資料表!$G:$I,3,FALSE))</f>
        <v/>
      </c>
      <c r="H936" s="71"/>
      <c r="I936" s="72"/>
      <c r="J936" s="70"/>
      <c r="K936" s="278">
        <f t="shared" si="30"/>
        <v>0</v>
      </c>
      <c r="L936" s="278">
        <f t="shared" si="31"/>
        <v>0</v>
      </c>
      <c r="M936" s="75"/>
      <c r="N936" s="76"/>
      <c r="O936" s="76"/>
      <c r="P936" s="77"/>
      <c r="Q936" s="18" t="str">
        <f>IF(B936="","",VLOOKUP(B936,資料表!$A$3:$D$198,4,0))</f>
        <v/>
      </c>
    </row>
    <row r="937" spans="1:17" ht="20.100000000000001" customHeight="1">
      <c r="A937" s="290" t="str">
        <f>IF(B937="","",VLOOKUP(B937,資料表!$A$3:$E$298,5,0))</f>
        <v/>
      </c>
      <c r="B937" s="67"/>
      <c r="C937" s="259" t="str">
        <f>IF($B937="","",VLOOKUP($B937,資料表!$A:$C,2,FALSE))</f>
        <v/>
      </c>
      <c r="D937" s="259" t="str">
        <f>IF($B937="","",VLOOKUP($B937,資料表!$A:$C,3,FALSE))</f>
        <v/>
      </c>
      <c r="E937" s="263"/>
      <c r="F937" s="261" t="str">
        <f>IF($E937="","",VLOOKUP($E937,資料表!$G:$I,2,FALSE))</f>
        <v/>
      </c>
      <c r="G937" s="262" t="str">
        <f>IF($E937="","",VLOOKUP($E937,資料表!$G:$I,3,FALSE))</f>
        <v/>
      </c>
      <c r="H937" s="71"/>
      <c r="I937" s="72"/>
      <c r="J937" s="70"/>
      <c r="K937" s="278">
        <f t="shared" si="30"/>
        <v>0</v>
      </c>
      <c r="L937" s="278">
        <f t="shared" si="31"/>
        <v>0</v>
      </c>
      <c r="M937" s="75"/>
      <c r="N937" s="76"/>
      <c r="O937" s="76"/>
      <c r="P937" s="77"/>
      <c r="Q937" s="18" t="str">
        <f>IF(B937="","",VLOOKUP(B937,資料表!$A$3:$D$198,4,0))</f>
        <v/>
      </c>
    </row>
    <row r="938" spans="1:17" ht="20.100000000000001" customHeight="1">
      <c r="A938" s="290" t="str">
        <f>IF(B938="","",VLOOKUP(B938,資料表!$A$3:$E$298,5,0))</f>
        <v/>
      </c>
      <c r="B938" s="67"/>
      <c r="C938" s="259" t="str">
        <f>IF($B938="","",VLOOKUP($B938,資料表!$A:$C,2,FALSE))</f>
        <v/>
      </c>
      <c r="D938" s="259" t="str">
        <f>IF($B938="","",VLOOKUP($B938,資料表!$A:$C,3,FALSE))</f>
        <v/>
      </c>
      <c r="E938" s="263"/>
      <c r="F938" s="261" t="str">
        <f>IF($E938="","",VLOOKUP($E938,資料表!$G:$I,2,FALSE))</f>
        <v/>
      </c>
      <c r="G938" s="262" t="str">
        <f>IF($E938="","",VLOOKUP($E938,資料表!$G:$I,3,FALSE))</f>
        <v/>
      </c>
      <c r="H938" s="71"/>
      <c r="I938" s="72"/>
      <c r="J938" s="70"/>
      <c r="K938" s="278">
        <f t="shared" si="30"/>
        <v>0</v>
      </c>
      <c r="L938" s="278">
        <f t="shared" si="31"/>
        <v>0</v>
      </c>
      <c r="M938" s="75"/>
      <c r="N938" s="76"/>
      <c r="O938" s="76"/>
      <c r="P938" s="77"/>
      <c r="Q938" s="18" t="str">
        <f>IF(B938="","",VLOOKUP(B938,資料表!$A$3:$D$198,4,0))</f>
        <v/>
      </c>
    </row>
    <row r="939" spans="1:17" ht="20.100000000000001" customHeight="1">
      <c r="A939" s="290" t="str">
        <f>IF(B939="","",VLOOKUP(B939,資料表!$A$3:$E$298,5,0))</f>
        <v/>
      </c>
      <c r="B939" s="67"/>
      <c r="C939" s="259" t="str">
        <f>IF($B939="","",VLOOKUP($B939,資料表!$A:$C,2,FALSE))</f>
        <v/>
      </c>
      <c r="D939" s="259" t="str">
        <f>IF($B939="","",VLOOKUP($B939,資料表!$A:$C,3,FALSE))</f>
        <v/>
      </c>
      <c r="E939" s="263"/>
      <c r="F939" s="261" t="str">
        <f>IF($E939="","",VLOOKUP($E939,資料表!$G:$I,2,FALSE))</f>
        <v/>
      </c>
      <c r="G939" s="262" t="str">
        <f>IF($E939="","",VLOOKUP($E939,資料表!$G:$I,3,FALSE))</f>
        <v/>
      </c>
      <c r="H939" s="71"/>
      <c r="I939" s="72"/>
      <c r="J939" s="70"/>
      <c r="K939" s="278">
        <f t="shared" si="30"/>
        <v>0</v>
      </c>
      <c r="L939" s="278">
        <f t="shared" si="31"/>
        <v>0</v>
      </c>
      <c r="M939" s="75"/>
      <c r="N939" s="76"/>
      <c r="O939" s="76"/>
      <c r="P939" s="77"/>
      <c r="Q939" s="18" t="str">
        <f>IF(B939="","",VLOOKUP(B939,資料表!$A$3:$D$198,4,0))</f>
        <v/>
      </c>
    </row>
    <row r="940" spans="1:17" ht="20.100000000000001" customHeight="1">
      <c r="A940" s="290" t="str">
        <f>IF(B940="","",VLOOKUP(B940,資料表!$A$3:$E$298,5,0))</f>
        <v/>
      </c>
      <c r="B940" s="67"/>
      <c r="C940" s="259" t="str">
        <f>IF($B940="","",VLOOKUP($B940,資料表!$A:$C,2,FALSE))</f>
        <v/>
      </c>
      <c r="D940" s="259" t="str">
        <f>IF($B940="","",VLOOKUP($B940,資料表!$A:$C,3,FALSE))</f>
        <v/>
      </c>
      <c r="E940" s="263"/>
      <c r="F940" s="261" t="str">
        <f>IF($E940="","",VLOOKUP($E940,資料表!$G:$I,2,FALSE))</f>
        <v/>
      </c>
      <c r="G940" s="262" t="str">
        <f>IF($E940="","",VLOOKUP($E940,資料表!$G:$I,3,FALSE))</f>
        <v/>
      </c>
      <c r="H940" s="71"/>
      <c r="I940" s="72"/>
      <c r="J940" s="70"/>
      <c r="K940" s="278">
        <f t="shared" si="30"/>
        <v>0</v>
      </c>
      <c r="L940" s="278">
        <f t="shared" si="31"/>
        <v>0</v>
      </c>
      <c r="M940" s="75"/>
      <c r="N940" s="76"/>
      <c r="O940" s="76"/>
      <c r="P940" s="77"/>
      <c r="Q940" s="18" t="str">
        <f>IF(B940="","",VLOOKUP(B940,資料表!$A$3:$D$198,4,0))</f>
        <v/>
      </c>
    </row>
    <row r="941" spans="1:17" ht="20.100000000000001" customHeight="1">
      <c r="A941" s="290" t="str">
        <f>IF(B941="","",VLOOKUP(B941,資料表!$A$3:$E$298,5,0))</f>
        <v/>
      </c>
      <c r="B941" s="67"/>
      <c r="C941" s="259" t="str">
        <f>IF($B941="","",VLOOKUP($B941,資料表!$A:$C,2,FALSE))</f>
        <v/>
      </c>
      <c r="D941" s="259" t="str">
        <f>IF($B941="","",VLOOKUP($B941,資料表!$A:$C,3,FALSE))</f>
        <v/>
      </c>
      <c r="E941" s="263"/>
      <c r="F941" s="261" t="str">
        <f>IF($E941="","",VLOOKUP($E941,資料表!$G:$I,2,FALSE))</f>
        <v/>
      </c>
      <c r="G941" s="262" t="str">
        <f>IF($E941="","",VLOOKUP($E941,資料表!$G:$I,3,FALSE))</f>
        <v/>
      </c>
      <c r="H941" s="71"/>
      <c r="I941" s="72"/>
      <c r="J941" s="70"/>
      <c r="K941" s="278">
        <f t="shared" si="30"/>
        <v>0</v>
      </c>
      <c r="L941" s="278">
        <f t="shared" si="31"/>
        <v>0</v>
      </c>
      <c r="M941" s="75"/>
      <c r="N941" s="76"/>
      <c r="O941" s="76"/>
      <c r="P941" s="77"/>
      <c r="Q941" s="18" t="str">
        <f>IF(B941="","",VLOOKUP(B941,資料表!$A$3:$D$198,4,0))</f>
        <v/>
      </c>
    </row>
    <row r="942" spans="1:17" ht="20.100000000000001" customHeight="1">
      <c r="A942" s="290" t="str">
        <f>IF(B942="","",VLOOKUP(B942,資料表!$A$3:$E$298,5,0))</f>
        <v/>
      </c>
      <c r="B942" s="67"/>
      <c r="C942" s="259" t="str">
        <f>IF($B942="","",VLOOKUP($B942,資料表!$A:$C,2,FALSE))</f>
        <v/>
      </c>
      <c r="D942" s="259" t="str">
        <f>IF($B942="","",VLOOKUP($B942,資料表!$A:$C,3,FALSE))</f>
        <v/>
      </c>
      <c r="E942" s="263"/>
      <c r="F942" s="261" t="str">
        <f>IF($E942="","",VLOOKUP($E942,資料表!$G:$I,2,FALSE))</f>
        <v/>
      </c>
      <c r="G942" s="262" t="str">
        <f>IF($E942="","",VLOOKUP($E942,資料表!$G:$I,3,FALSE))</f>
        <v/>
      </c>
      <c r="H942" s="71"/>
      <c r="I942" s="72"/>
      <c r="J942" s="70"/>
      <c r="K942" s="278">
        <f t="shared" si="30"/>
        <v>0</v>
      </c>
      <c r="L942" s="278">
        <f t="shared" si="31"/>
        <v>0</v>
      </c>
      <c r="M942" s="75"/>
      <c r="N942" s="76"/>
      <c r="O942" s="76"/>
      <c r="P942" s="77"/>
      <c r="Q942" s="18" t="str">
        <f>IF(B942="","",VLOOKUP(B942,資料表!$A$3:$D$198,4,0))</f>
        <v/>
      </c>
    </row>
    <row r="943" spans="1:17" ht="20.100000000000001" customHeight="1">
      <c r="A943" s="290" t="str">
        <f>IF(B943="","",VLOOKUP(B943,資料表!$A$3:$E$298,5,0))</f>
        <v/>
      </c>
      <c r="B943" s="67"/>
      <c r="C943" s="259" t="str">
        <f>IF($B943="","",VLOOKUP($B943,資料表!$A:$C,2,FALSE))</f>
        <v/>
      </c>
      <c r="D943" s="259" t="str">
        <f>IF($B943="","",VLOOKUP($B943,資料表!$A:$C,3,FALSE))</f>
        <v/>
      </c>
      <c r="E943" s="263"/>
      <c r="F943" s="261" t="str">
        <f>IF($E943="","",VLOOKUP($E943,資料表!$G:$I,2,FALSE))</f>
        <v/>
      </c>
      <c r="G943" s="262" t="str">
        <f>IF($E943="","",VLOOKUP($E943,資料表!$G:$I,3,FALSE))</f>
        <v/>
      </c>
      <c r="H943" s="71"/>
      <c r="I943" s="72"/>
      <c r="J943" s="70"/>
      <c r="K943" s="278">
        <f t="shared" si="30"/>
        <v>0</v>
      </c>
      <c r="L943" s="278">
        <f t="shared" si="31"/>
        <v>0</v>
      </c>
      <c r="M943" s="75"/>
      <c r="N943" s="76"/>
      <c r="O943" s="76"/>
      <c r="P943" s="77"/>
      <c r="Q943" s="18" t="str">
        <f>IF(B943="","",VLOOKUP(B943,資料表!$A$3:$D$198,4,0))</f>
        <v/>
      </c>
    </row>
    <row r="944" spans="1:17" ht="20.100000000000001" customHeight="1">
      <c r="A944" s="290" t="str">
        <f>IF(B944="","",VLOOKUP(B944,資料表!$A$3:$E$298,5,0))</f>
        <v/>
      </c>
      <c r="B944" s="67"/>
      <c r="C944" s="259" t="str">
        <f>IF($B944="","",VLOOKUP($B944,資料表!$A:$C,2,FALSE))</f>
        <v/>
      </c>
      <c r="D944" s="259" t="str">
        <f>IF($B944="","",VLOOKUP($B944,資料表!$A:$C,3,FALSE))</f>
        <v/>
      </c>
      <c r="E944" s="263"/>
      <c r="F944" s="261" t="str">
        <f>IF($E944="","",VLOOKUP($E944,資料表!$G:$I,2,FALSE))</f>
        <v/>
      </c>
      <c r="G944" s="262" t="str">
        <f>IF($E944="","",VLOOKUP($E944,資料表!$G:$I,3,FALSE))</f>
        <v/>
      </c>
      <c r="H944" s="71"/>
      <c r="I944" s="72"/>
      <c r="J944" s="70"/>
      <c r="K944" s="278">
        <f t="shared" si="30"/>
        <v>0</v>
      </c>
      <c r="L944" s="278">
        <f t="shared" si="31"/>
        <v>0</v>
      </c>
      <c r="M944" s="75"/>
      <c r="N944" s="76"/>
      <c r="O944" s="76"/>
      <c r="P944" s="77"/>
      <c r="Q944" s="18" t="str">
        <f>IF(B944="","",VLOOKUP(B944,資料表!$A$3:$D$198,4,0))</f>
        <v/>
      </c>
    </row>
    <row r="945" spans="1:17" ht="20.100000000000001" customHeight="1">
      <c r="A945" s="290" t="str">
        <f>IF(B945="","",VLOOKUP(B945,資料表!$A$3:$E$298,5,0))</f>
        <v/>
      </c>
      <c r="B945" s="67"/>
      <c r="C945" s="259" t="str">
        <f>IF($B945="","",VLOOKUP($B945,資料表!$A:$C,2,FALSE))</f>
        <v/>
      </c>
      <c r="D945" s="259" t="str">
        <f>IF($B945="","",VLOOKUP($B945,資料表!$A:$C,3,FALSE))</f>
        <v/>
      </c>
      <c r="E945" s="263"/>
      <c r="F945" s="261" t="str">
        <f>IF($E945="","",VLOOKUP($E945,資料表!$G:$I,2,FALSE))</f>
        <v/>
      </c>
      <c r="G945" s="262" t="str">
        <f>IF($E945="","",VLOOKUP($E945,資料表!$G:$I,3,FALSE))</f>
        <v/>
      </c>
      <c r="H945" s="71"/>
      <c r="I945" s="72"/>
      <c r="J945" s="70"/>
      <c r="K945" s="278">
        <f t="shared" si="30"/>
        <v>0</v>
      </c>
      <c r="L945" s="278">
        <f t="shared" si="31"/>
        <v>0</v>
      </c>
      <c r="M945" s="75"/>
      <c r="N945" s="76"/>
      <c r="O945" s="76"/>
      <c r="P945" s="77"/>
      <c r="Q945" s="18" t="str">
        <f>IF(B945="","",VLOOKUP(B945,資料表!$A$3:$D$198,4,0))</f>
        <v/>
      </c>
    </row>
    <row r="946" spans="1:17" ht="20.100000000000001" customHeight="1">
      <c r="A946" s="290" t="str">
        <f>IF(B946="","",VLOOKUP(B946,資料表!$A$3:$E$298,5,0))</f>
        <v/>
      </c>
      <c r="B946" s="67"/>
      <c r="C946" s="259" t="str">
        <f>IF($B946="","",VLOOKUP($B946,資料表!$A:$C,2,FALSE))</f>
        <v/>
      </c>
      <c r="D946" s="259" t="str">
        <f>IF($B946="","",VLOOKUP($B946,資料表!$A:$C,3,FALSE))</f>
        <v/>
      </c>
      <c r="E946" s="263"/>
      <c r="F946" s="261" t="str">
        <f>IF($E946="","",VLOOKUP($E946,資料表!$G:$I,2,FALSE))</f>
        <v/>
      </c>
      <c r="G946" s="262" t="str">
        <f>IF($E946="","",VLOOKUP($E946,資料表!$G:$I,3,FALSE))</f>
        <v/>
      </c>
      <c r="H946" s="71"/>
      <c r="I946" s="72"/>
      <c r="J946" s="70"/>
      <c r="K946" s="278">
        <f t="shared" si="30"/>
        <v>0</v>
      </c>
      <c r="L946" s="278">
        <f t="shared" si="31"/>
        <v>0</v>
      </c>
      <c r="M946" s="75"/>
      <c r="N946" s="76"/>
      <c r="O946" s="76"/>
      <c r="P946" s="77"/>
      <c r="Q946" s="18" t="str">
        <f>IF(B946="","",VLOOKUP(B946,資料表!$A$3:$D$198,4,0))</f>
        <v/>
      </c>
    </row>
    <row r="947" spans="1:17" ht="20.100000000000001" customHeight="1">
      <c r="A947" s="290" t="str">
        <f>IF(B947="","",VLOOKUP(B947,資料表!$A$3:$E$298,5,0))</f>
        <v/>
      </c>
      <c r="B947" s="67"/>
      <c r="C947" s="259" t="str">
        <f>IF($B947="","",VLOOKUP($B947,資料表!$A:$C,2,FALSE))</f>
        <v/>
      </c>
      <c r="D947" s="259" t="str">
        <f>IF($B947="","",VLOOKUP($B947,資料表!$A:$C,3,FALSE))</f>
        <v/>
      </c>
      <c r="E947" s="263"/>
      <c r="F947" s="261" t="str">
        <f>IF($E947="","",VLOOKUP($E947,資料表!$G:$I,2,FALSE))</f>
        <v/>
      </c>
      <c r="G947" s="262" t="str">
        <f>IF($E947="","",VLOOKUP($E947,資料表!$G:$I,3,FALSE))</f>
        <v/>
      </c>
      <c r="H947" s="71"/>
      <c r="I947" s="72"/>
      <c r="J947" s="70"/>
      <c r="K947" s="278">
        <f t="shared" si="30"/>
        <v>0</v>
      </c>
      <c r="L947" s="278">
        <f t="shared" si="31"/>
        <v>0</v>
      </c>
      <c r="M947" s="75"/>
      <c r="N947" s="76"/>
      <c r="O947" s="76"/>
      <c r="P947" s="77"/>
      <c r="Q947" s="18" t="str">
        <f>IF(B947="","",VLOOKUP(B947,資料表!$A$3:$D$198,4,0))</f>
        <v/>
      </c>
    </row>
    <row r="948" spans="1:17" ht="20.100000000000001" customHeight="1">
      <c r="A948" s="290" t="str">
        <f>IF(B948="","",VLOOKUP(B948,資料表!$A$3:$E$298,5,0))</f>
        <v/>
      </c>
      <c r="B948" s="67"/>
      <c r="C948" s="259" t="str">
        <f>IF($B948="","",VLOOKUP($B948,資料表!$A:$C,2,FALSE))</f>
        <v/>
      </c>
      <c r="D948" s="259" t="str">
        <f>IF($B948="","",VLOOKUP($B948,資料表!$A:$C,3,FALSE))</f>
        <v/>
      </c>
      <c r="E948" s="263"/>
      <c r="F948" s="261" t="str">
        <f>IF($E948="","",VLOOKUP($E948,資料表!$G:$I,2,FALSE))</f>
        <v/>
      </c>
      <c r="G948" s="262" t="str">
        <f>IF($E948="","",VLOOKUP($E948,資料表!$G:$I,3,FALSE))</f>
        <v/>
      </c>
      <c r="H948" s="71"/>
      <c r="I948" s="72"/>
      <c r="J948" s="70"/>
      <c r="K948" s="278">
        <f t="shared" si="30"/>
        <v>0</v>
      </c>
      <c r="L948" s="278">
        <f t="shared" si="31"/>
        <v>0</v>
      </c>
      <c r="M948" s="75"/>
      <c r="N948" s="76"/>
      <c r="O948" s="76"/>
      <c r="P948" s="77"/>
      <c r="Q948" s="18" t="str">
        <f>IF(B948="","",VLOOKUP(B948,資料表!$A$3:$D$198,4,0))</f>
        <v/>
      </c>
    </row>
    <row r="949" spans="1:17" ht="20.100000000000001" customHeight="1">
      <c r="A949" s="290" t="str">
        <f>IF(B949="","",VLOOKUP(B949,資料表!$A$3:$E$298,5,0))</f>
        <v/>
      </c>
      <c r="B949" s="67"/>
      <c r="C949" s="259" t="str">
        <f>IF($B949="","",VLOOKUP($B949,資料表!$A:$C,2,FALSE))</f>
        <v/>
      </c>
      <c r="D949" s="259" t="str">
        <f>IF($B949="","",VLOOKUP($B949,資料表!$A:$C,3,FALSE))</f>
        <v/>
      </c>
      <c r="E949" s="263"/>
      <c r="F949" s="261" t="str">
        <f>IF($E949="","",VLOOKUP($E949,資料表!$G:$I,2,FALSE))</f>
        <v/>
      </c>
      <c r="G949" s="262" t="str">
        <f>IF($E949="","",VLOOKUP($E949,資料表!$G:$I,3,FALSE))</f>
        <v/>
      </c>
      <c r="H949" s="71"/>
      <c r="I949" s="72"/>
      <c r="J949" s="70"/>
      <c r="K949" s="278">
        <f t="shared" si="30"/>
        <v>0</v>
      </c>
      <c r="L949" s="278">
        <f t="shared" si="31"/>
        <v>0</v>
      </c>
      <c r="M949" s="75"/>
      <c r="N949" s="76"/>
      <c r="O949" s="76"/>
      <c r="P949" s="77"/>
      <c r="Q949" s="18" t="str">
        <f>IF(B949="","",VLOOKUP(B949,資料表!$A$3:$D$198,4,0))</f>
        <v/>
      </c>
    </row>
    <row r="950" spans="1:17" ht="20.100000000000001" customHeight="1">
      <c r="A950" s="290" t="str">
        <f>IF(B950="","",VLOOKUP(B950,資料表!$A$3:$E$298,5,0))</f>
        <v/>
      </c>
      <c r="B950" s="67"/>
      <c r="C950" s="259" t="str">
        <f>IF($B950="","",VLOOKUP($B950,資料表!$A:$C,2,FALSE))</f>
        <v/>
      </c>
      <c r="D950" s="259" t="str">
        <f>IF($B950="","",VLOOKUP($B950,資料表!$A:$C,3,FALSE))</f>
        <v/>
      </c>
      <c r="E950" s="263"/>
      <c r="F950" s="261" t="str">
        <f>IF($E950="","",VLOOKUP($E950,資料表!$G:$I,2,FALSE))</f>
        <v/>
      </c>
      <c r="G950" s="262" t="str">
        <f>IF($E950="","",VLOOKUP($E950,資料表!$G:$I,3,FALSE))</f>
        <v/>
      </c>
      <c r="H950" s="71"/>
      <c r="I950" s="72"/>
      <c r="J950" s="70"/>
      <c r="K950" s="278">
        <f t="shared" si="30"/>
        <v>0</v>
      </c>
      <c r="L950" s="278">
        <f t="shared" si="31"/>
        <v>0</v>
      </c>
      <c r="M950" s="75"/>
      <c r="N950" s="76"/>
      <c r="O950" s="76"/>
      <c r="P950" s="77"/>
      <c r="Q950" s="18" t="str">
        <f>IF(B950="","",VLOOKUP(B950,資料表!$A$3:$D$198,4,0))</f>
        <v/>
      </c>
    </row>
    <row r="951" spans="1:17" ht="20.100000000000001" customHeight="1">
      <c r="A951" s="290" t="str">
        <f>IF(B951="","",VLOOKUP(B951,資料表!$A$3:$E$298,5,0))</f>
        <v/>
      </c>
      <c r="B951" s="67"/>
      <c r="C951" s="259" t="str">
        <f>IF($B951="","",VLOOKUP($B951,資料表!$A:$C,2,FALSE))</f>
        <v/>
      </c>
      <c r="D951" s="259" t="str">
        <f>IF($B951="","",VLOOKUP($B951,資料表!$A:$C,3,FALSE))</f>
        <v/>
      </c>
      <c r="E951" s="263"/>
      <c r="F951" s="261" t="str">
        <f>IF($E951="","",VLOOKUP($E951,資料表!$G:$I,2,FALSE))</f>
        <v/>
      </c>
      <c r="G951" s="262" t="str">
        <f>IF($E951="","",VLOOKUP($E951,資料表!$G:$I,3,FALSE))</f>
        <v/>
      </c>
      <c r="H951" s="71"/>
      <c r="I951" s="72"/>
      <c r="J951" s="70"/>
      <c r="K951" s="278">
        <f t="shared" si="30"/>
        <v>0</v>
      </c>
      <c r="L951" s="278">
        <f t="shared" si="31"/>
        <v>0</v>
      </c>
      <c r="M951" s="75"/>
      <c r="N951" s="76"/>
      <c r="O951" s="76"/>
      <c r="P951" s="77"/>
      <c r="Q951" s="18" t="str">
        <f>IF(B951="","",VLOOKUP(B951,資料表!$A$3:$D$198,4,0))</f>
        <v/>
      </c>
    </row>
    <row r="952" spans="1:17" ht="20.100000000000001" customHeight="1">
      <c r="A952" s="290" t="str">
        <f>IF(B952="","",VLOOKUP(B952,資料表!$A$3:$E$298,5,0))</f>
        <v/>
      </c>
      <c r="B952" s="67"/>
      <c r="C952" s="259" t="str">
        <f>IF($B952="","",VLOOKUP($B952,資料表!$A:$C,2,FALSE))</f>
        <v/>
      </c>
      <c r="D952" s="259" t="str">
        <f>IF($B952="","",VLOOKUP($B952,資料表!$A:$C,3,FALSE))</f>
        <v/>
      </c>
      <c r="E952" s="263"/>
      <c r="F952" s="261" t="str">
        <f>IF($E952="","",VLOOKUP($E952,資料表!$G:$I,2,FALSE))</f>
        <v/>
      </c>
      <c r="G952" s="262" t="str">
        <f>IF($E952="","",VLOOKUP($E952,資料表!$G:$I,3,FALSE))</f>
        <v/>
      </c>
      <c r="H952" s="71"/>
      <c r="I952" s="72"/>
      <c r="J952" s="70"/>
      <c r="K952" s="278">
        <f t="shared" si="30"/>
        <v>0</v>
      </c>
      <c r="L952" s="278">
        <f t="shared" si="31"/>
        <v>0</v>
      </c>
      <c r="M952" s="75"/>
      <c r="N952" s="76"/>
      <c r="O952" s="76"/>
      <c r="P952" s="77"/>
      <c r="Q952" s="18" t="str">
        <f>IF(B952="","",VLOOKUP(B952,資料表!$A$3:$D$198,4,0))</f>
        <v/>
      </c>
    </row>
    <row r="953" spans="1:17" ht="20.100000000000001" customHeight="1">
      <c r="A953" s="290" t="str">
        <f>IF(B953="","",VLOOKUP(B953,資料表!$A$3:$E$298,5,0))</f>
        <v/>
      </c>
      <c r="B953" s="67"/>
      <c r="C953" s="259" t="str">
        <f>IF($B953="","",VLOOKUP($B953,資料表!$A:$C,2,FALSE))</f>
        <v/>
      </c>
      <c r="D953" s="259" t="str">
        <f>IF($B953="","",VLOOKUP($B953,資料表!$A:$C,3,FALSE))</f>
        <v/>
      </c>
      <c r="E953" s="263"/>
      <c r="F953" s="261" t="str">
        <f>IF($E953="","",VLOOKUP($E953,資料表!$G:$I,2,FALSE))</f>
        <v/>
      </c>
      <c r="G953" s="262" t="str">
        <f>IF($E953="","",VLOOKUP($E953,資料表!$G:$I,3,FALSE))</f>
        <v/>
      </c>
      <c r="H953" s="71"/>
      <c r="I953" s="72"/>
      <c r="J953" s="70"/>
      <c r="K953" s="278">
        <f t="shared" si="30"/>
        <v>0</v>
      </c>
      <c r="L953" s="278">
        <f t="shared" si="31"/>
        <v>0</v>
      </c>
      <c r="M953" s="75"/>
      <c r="N953" s="76"/>
      <c r="O953" s="76"/>
      <c r="P953" s="77"/>
      <c r="Q953" s="18" t="str">
        <f>IF(B953="","",VLOOKUP(B953,資料表!$A$3:$D$198,4,0))</f>
        <v/>
      </c>
    </row>
    <row r="954" spans="1:17" ht="20.100000000000001" customHeight="1">
      <c r="A954" s="290" t="str">
        <f>IF(B954="","",VLOOKUP(B954,資料表!$A$3:$E$298,5,0))</f>
        <v/>
      </c>
      <c r="B954" s="67"/>
      <c r="C954" s="259" t="str">
        <f>IF($B954="","",VLOOKUP($B954,資料表!$A:$C,2,FALSE))</f>
        <v/>
      </c>
      <c r="D954" s="259" t="str">
        <f>IF($B954="","",VLOOKUP($B954,資料表!$A:$C,3,FALSE))</f>
        <v/>
      </c>
      <c r="E954" s="263"/>
      <c r="F954" s="261" t="str">
        <f>IF($E954="","",VLOOKUP($E954,資料表!$G:$I,2,FALSE))</f>
        <v/>
      </c>
      <c r="G954" s="262" t="str">
        <f>IF($E954="","",VLOOKUP($E954,資料表!$G:$I,3,FALSE))</f>
        <v/>
      </c>
      <c r="H954" s="71"/>
      <c r="I954" s="72"/>
      <c r="J954" s="70"/>
      <c r="K954" s="278">
        <f t="shared" si="30"/>
        <v>0</v>
      </c>
      <c r="L954" s="278">
        <f t="shared" si="31"/>
        <v>0</v>
      </c>
      <c r="M954" s="75"/>
      <c r="N954" s="76"/>
      <c r="O954" s="76"/>
      <c r="P954" s="77"/>
      <c r="Q954" s="18" t="str">
        <f>IF(B954="","",VLOOKUP(B954,資料表!$A$3:$D$198,4,0))</f>
        <v/>
      </c>
    </row>
    <row r="955" spans="1:17" ht="20.100000000000001" customHeight="1">
      <c r="A955" s="290" t="str">
        <f>IF(B955="","",VLOOKUP(B955,資料表!$A$3:$E$298,5,0))</f>
        <v/>
      </c>
      <c r="B955" s="67"/>
      <c r="C955" s="259" t="str">
        <f>IF($B955="","",VLOOKUP($B955,資料表!$A:$C,2,FALSE))</f>
        <v/>
      </c>
      <c r="D955" s="259" t="str">
        <f>IF($B955="","",VLOOKUP($B955,資料表!$A:$C,3,FALSE))</f>
        <v/>
      </c>
      <c r="E955" s="263"/>
      <c r="F955" s="261" t="str">
        <f>IF($E955="","",VLOOKUP($E955,資料表!$G:$I,2,FALSE))</f>
        <v/>
      </c>
      <c r="G955" s="262" t="str">
        <f>IF($E955="","",VLOOKUP($E955,資料表!$G:$I,3,FALSE))</f>
        <v/>
      </c>
      <c r="H955" s="71"/>
      <c r="I955" s="72"/>
      <c r="J955" s="70"/>
      <c r="K955" s="278">
        <f t="shared" si="30"/>
        <v>0</v>
      </c>
      <c r="L955" s="278">
        <f t="shared" si="31"/>
        <v>0</v>
      </c>
      <c r="M955" s="75"/>
      <c r="N955" s="76"/>
      <c r="O955" s="76"/>
      <c r="P955" s="77"/>
      <c r="Q955" s="18" t="str">
        <f>IF(B955="","",VLOOKUP(B955,資料表!$A$3:$D$198,4,0))</f>
        <v/>
      </c>
    </row>
    <row r="956" spans="1:17" ht="20.100000000000001" customHeight="1">
      <c r="A956" s="290" t="str">
        <f>IF(B956="","",VLOOKUP(B956,資料表!$A$3:$E$298,5,0))</f>
        <v/>
      </c>
      <c r="B956" s="67"/>
      <c r="C956" s="259" t="str">
        <f>IF($B956="","",VLOOKUP($B956,資料表!$A:$C,2,FALSE))</f>
        <v/>
      </c>
      <c r="D956" s="259" t="str">
        <f>IF($B956="","",VLOOKUP($B956,資料表!$A:$C,3,FALSE))</f>
        <v/>
      </c>
      <c r="E956" s="263"/>
      <c r="F956" s="261" t="str">
        <f>IF($E956="","",VLOOKUP($E956,資料表!$G:$I,2,FALSE))</f>
        <v/>
      </c>
      <c r="G956" s="262" t="str">
        <f>IF($E956="","",VLOOKUP($E956,資料表!$G:$I,3,FALSE))</f>
        <v/>
      </c>
      <c r="H956" s="71"/>
      <c r="I956" s="72"/>
      <c r="J956" s="70"/>
      <c r="K956" s="278">
        <f t="shared" si="30"/>
        <v>0</v>
      </c>
      <c r="L956" s="278">
        <f t="shared" si="31"/>
        <v>0</v>
      </c>
      <c r="M956" s="75"/>
      <c r="N956" s="76"/>
      <c r="O956" s="76"/>
      <c r="P956" s="77"/>
      <c r="Q956" s="18" t="str">
        <f>IF(B956="","",VLOOKUP(B956,資料表!$A$3:$D$198,4,0))</f>
        <v/>
      </c>
    </row>
    <row r="957" spans="1:17" ht="20.100000000000001" customHeight="1">
      <c r="A957" s="290" t="str">
        <f>IF(B957="","",VLOOKUP(B957,資料表!$A$3:$E$298,5,0))</f>
        <v/>
      </c>
      <c r="B957" s="67"/>
      <c r="C957" s="259" t="str">
        <f>IF($B957="","",VLOOKUP($B957,資料表!$A:$C,2,FALSE))</f>
        <v/>
      </c>
      <c r="D957" s="259" t="str">
        <f>IF($B957="","",VLOOKUP($B957,資料表!$A:$C,3,FALSE))</f>
        <v/>
      </c>
      <c r="E957" s="263"/>
      <c r="F957" s="261" t="str">
        <f>IF($E957="","",VLOOKUP($E957,資料表!$G:$I,2,FALSE))</f>
        <v/>
      </c>
      <c r="G957" s="262" t="str">
        <f>IF($E957="","",VLOOKUP($E957,資料表!$G:$I,3,FALSE))</f>
        <v/>
      </c>
      <c r="H957" s="71"/>
      <c r="I957" s="72"/>
      <c r="J957" s="70"/>
      <c r="K957" s="278">
        <f t="shared" si="30"/>
        <v>0</v>
      </c>
      <c r="L957" s="278">
        <f t="shared" si="31"/>
        <v>0</v>
      </c>
      <c r="M957" s="75"/>
      <c r="N957" s="76"/>
      <c r="O957" s="76"/>
      <c r="P957" s="77"/>
      <c r="Q957" s="18" t="str">
        <f>IF(B957="","",VLOOKUP(B957,資料表!$A$3:$D$198,4,0))</f>
        <v/>
      </c>
    </row>
    <row r="958" spans="1:17" ht="20.100000000000001" customHeight="1">
      <c r="A958" s="290" t="str">
        <f>IF(B958="","",VLOOKUP(B958,資料表!$A$3:$E$298,5,0))</f>
        <v/>
      </c>
      <c r="B958" s="67"/>
      <c r="C958" s="259" t="str">
        <f>IF($B958="","",VLOOKUP($B958,資料表!$A:$C,2,FALSE))</f>
        <v/>
      </c>
      <c r="D958" s="259" t="str">
        <f>IF($B958="","",VLOOKUP($B958,資料表!$A:$C,3,FALSE))</f>
        <v/>
      </c>
      <c r="E958" s="263"/>
      <c r="F958" s="261" t="str">
        <f>IF($E958="","",VLOOKUP($E958,資料表!$G:$I,2,FALSE))</f>
        <v/>
      </c>
      <c r="G958" s="262" t="str">
        <f>IF($E958="","",VLOOKUP($E958,資料表!$G:$I,3,FALSE))</f>
        <v/>
      </c>
      <c r="H958" s="71"/>
      <c r="I958" s="72"/>
      <c r="J958" s="70"/>
      <c r="K958" s="278">
        <f t="shared" si="30"/>
        <v>0</v>
      </c>
      <c r="L958" s="278">
        <f t="shared" si="31"/>
        <v>0</v>
      </c>
      <c r="M958" s="75"/>
      <c r="N958" s="76"/>
      <c r="O958" s="76"/>
      <c r="P958" s="77"/>
      <c r="Q958" s="18" t="str">
        <f>IF(B958="","",VLOOKUP(B958,資料表!$A$3:$D$198,4,0))</f>
        <v/>
      </c>
    </row>
    <row r="959" spans="1:17" ht="20.100000000000001" customHeight="1">
      <c r="A959" s="290" t="str">
        <f>IF(B959="","",VLOOKUP(B959,資料表!$A$3:$E$298,5,0))</f>
        <v/>
      </c>
      <c r="B959" s="67"/>
      <c r="C959" s="259" t="str">
        <f>IF($B959="","",VLOOKUP($B959,資料表!$A:$C,2,FALSE))</f>
        <v/>
      </c>
      <c r="D959" s="259" t="str">
        <f>IF($B959="","",VLOOKUP($B959,資料表!$A:$C,3,FALSE))</f>
        <v/>
      </c>
      <c r="E959" s="263"/>
      <c r="F959" s="261" t="str">
        <f>IF($E959="","",VLOOKUP($E959,資料表!$G:$I,2,FALSE))</f>
        <v/>
      </c>
      <c r="G959" s="262" t="str">
        <f>IF($E959="","",VLOOKUP($E959,資料表!$G:$I,3,FALSE))</f>
        <v/>
      </c>
      <c r="H959" s="71"/>
      <c r="I959" s="72"/>
      <c r="J959" s="70"/>
      <c r="K959" s="278">
        <f t="shared" si="30"/>
        <v>0</v>
      </c>
      <c r="L959" s="278">
        <f t="shared" si="31"/>
        <v>0</v>
      </c>
      <c r="M959" s="75"/>
      <c r="N959" s="76"/>
      <c r="O959" s="76"/>
      <c r="P959" s="77"/>
      <c r="Q959" s="18" t="str">
        <f>IF(B959="","",VLOOKUP(B959,資料表!$A$3:$D$198,4,0))</f>
        <v/>
      </c>
    </row>
    <row r="960" spans="1:17" ht="20.100000000000001" customHeight="1">
      <c r="A960" s="290" t="str">
        <f>IF(B960="","",VLOOKUP(B960,資料表!$A$3:$E$298,5,0))</f>
        <v/>
      </c>
      <c r="B960" s="67"/>
      <c r="C960" s="259" t="str">
        <f>IF($B960="","",VLOOKUP($B960,資料表!$A:$C,2,FALSE))</f>
        <v/>
      </c>
      <c r="D960" s="259" t="str">
        <f>IF($B960="","",VLOOKUP($B960,資料表!$A:$C,3,FALSE))</f>
        <v/>
      </c>
      <c r="E960" s="263"/>
      <c r="F960" s="261" t="str">
        <f>IF($E960="","",VLOOKUP($E960,資料表!$G:$I,2,FALSE))</f>
        <v/>
      </c>
      <c r="G960" s="262" t="str">
        <f>IF($E960="","",VLOOKUP($E960,資料表!$G:$I,3,FALSE))</f>
        <v/>
      </c>
      <c r="H960" s="71"/>
      <c r="I960" s="72"/>
      <c r="J960" s="70"/>
      <c r="K960" s="278">
        <f t="shared" si="30"/>
        <v>0</v>
      </c>
      <c r="L960" s="278">
        <f t="shared" si="31"/>
        <v>0</v>
      </c>
      <c r="M960" s="75"/>
      <c r="N960" s="76"/>
      <c r="O960" s="76"/>
      <c r="P960" s="77"/>
      <c r="Q960" s="18" t="str">
        <f>IF(B960="","",VLOOKUP(B960,資料表!$A$3:$D$198,4,0))</f>
        <v/>
      </c>
    </row>
    <row r="961" spans="1:17" ht="20.100000000000001" customHeight="1">
      <c r="A961" s="290" t="str">
        <f>IF(B961="","",VLOOKUP(B961,資料表!$A$3:$E$298,5,0))</f>
        <v/>
      </c>
      <c r="B961" s="67"/>
      <c r="C961" s="259" t="str">
        <f>IF($B961="","",VLOOKUP($B961,資料表!$A:$C,2,FALSE))</f>
        <v/>
      </c>
      <c r="D961" s="259" t="str">
        <f>IF($B961="","",VLOOKUP($B961,資料表!$A:$C,3,FALSE))</f>
        <v/>
      </c>
      <c r="E961" s="263"/>
      <c r="F961" s="261" t="str">
        <f>IF($E961="","",VLOOKUP($E961,資料表!$G:$I,2,FALSE))</f>
        <v/>
      </c>
      <c r="G961" s="262" t="str">
        <f>IF($E961="","",VLOOKUP($E961,資料表!$G:$I,3,FALSE))</f>
        <v/>
      </c>
      <c r="H961" s="71"/>
      <c r="I961" s="72"/>
      <c r="J961" s="70"/>
      <c r="K961" s="278">
        <f t="shared" si="30"/>
        <v>0</v>
      </c>
      <c r="L961" s="278">
        <f t="shared" si="31"/>
        <v>0</v>
      </c>
      <c r="M961" s="75"/>
      <c r="N961" s="76"/>
      <c r="O961" s="76"/>
      <c r="P961" s="77"/>
      <c r="Q961" s="18" t="str">
        <f>IF(B961="","",VLOOKUP(B961,資料表!$A$3:$D$198,4,0))</f>
        <v/>
      </c>
    </row>
    <row r="962" spans="1:17" ht="20.100000000000001" customHeight="1">
      <c r="A962" s="290" t="str">
        <f>IF(B962="","",VLOOKUP(B962,資料表!$A$3:$E$298,5,0))</f>
        <v/>
      </c>
      <c r="B962" s="67"/>
      <c r="C962" s="259" t="str">
        <f>IF($B962="","",VLOOKUP($B962,資料表!$A:$C,2,FALSE))</f>
        <v/>
      </c>
      <c r="D962" s="259" t="str">
        <f>IF($B962="","",VLOOKUP($B962,資料表!$A:$C,3,FALSE))</f>
        <v/>
      </c>
      <c r="E962" s="263"/>
      <c r="F962" s="261" t="str">
        <f>IF($E962="","",VLOOKUP($E962,資料表!$G:$I,2,FALSE))</f>
        <v/>
      </c>
      <c r="G962" s="262" t="str">
        <f>IF($E962="","",VLOOKUP($E962,資料表!$G:$I,3,FALSE))</f>
        <v/>
      </c>
      <c r="H962" s="71"/>
      <c r="I962" s="72"/>
      <c r="J962" s="70"/>
      <c r="K962" s="278">
        <f t="shared" si="30"/>
        <v>0</v>
      </c>
      <c r="L962" s="278">
        <f t="shared" si="31"/>
        <v>0</v>
      </c>
      <c r="M962" s="75"/>
      <c r="N962" s="76"/>
      <c r="O962" s="76"/>
      <c r="P962" s="77"/>
      <c r="Q962" s="18" t="str">
        <f>IF(B962="","",VLOOKUP(B962,資料表!$A$3:$D$198,4,0))</f>
        <v/>
      </c>
    </row>
    <row r="963" spans="1:17" ht="20.100000000000001" customHeight="1">
      <c r="A963" s="290" t="str">
        <f>IF(B963="","",VLOOKUP(B963,資料表!$A$3:$E$298,5,0))</f>
        <v/>
      </c>
      <c r="B963" s="67"/>
      <c r="C963" s="259" t="str">
        <f>IF($B963="","",VLOOKUP($B963,資料表!$A:$C,2,FALSE))</f>
        <v/>
      </c>
      <c r="D963" s="259" t="str">
        <f>IF($B963="","",VLOOKUP($B963,資料表!$A:$C,3,FALSE))</f>
        <v/>
      </c>
      <c r="E963" s="263"/>
      <c r="F963" s="261" t="str">
        <f>IF($E963="","",VLOOKUP($E963,資料表!$G:$I,2,FALSE))</f>
        <v/>
      </c>
      <c r="G963" s="262" t="str">
        <f>IF($E963="","",VLOOKUP($E963,資料表!$G:$I,3,FALSE))</f>
        <v/>
      </c>
      <c r="H963" s="71"/>
      <c r="I963" s="72"/>
      <c r="J963" s="70"/>
      <c r="K963" s="278">
        <f t="shared" si="30"/>
        <v>0</v>
      </c>
      <c r="L963" s="278">
        <f t="shared" si="31"/>
        <v>0</v>
      </c>
      <c r="M963" s="75"/>
      <c r="N963" s="76"/>
      <c r="O963" s="76"/>
      <c r="P963" s="77"/>
      <c r="Q963" s="18" t="str">
        <f>IF(B963="","",VLOOKUP(B963,資料表!$A$3:$D$198,4,0))</f>
        <v/>
      </c>
    </row>
    <row r="964" spans="1:17" ht="20.100000000000001" customHeight="1">
      <c r="A964" s="290" t="str">
        <f>IF(B964="","",VLOOKUP(B964,資料表!$A$3:$E$298,5,0))</f>
        <v/>
      </c>
      <c r="B964" s="67"/>
      <c r="C964" s="259" t="str">
        <f>IF($B964="","",VLOOKUP($B964,資料表!$A:$C,2,FALSE))</f>
        <v/>
      </c>
      <c r="D964" s="259" t="str">
        <f>IF($B964="","",VLOOKUP($B964,資料表!$A:$C,3,FALSE))</f>
        <v/>
      </c>
      <c r="E964" s="263"/>
      <c r="F964" s="261" t="str">
        <f>IF($E964="","",VLOOKUP($E964,資料表!$G:$I,2,FALSE))</f>
        <v/>
      </c>
      <c r="G964" s="262" t="str">
        <f>IF($E964="","",VLOOKUP($E964,資料表!$G:$I,3,FALSE))</f>
        <v/>
      </c>
      <c r="H964" s="71"/>
      <c r="I964" s="72"/>
      <c r="J964" s="70"/>
      <c r="K964" s="278">
        <f t="shared" si="30"/>
        <v>0</v>
      </c>
      <c r="L964" s="278">
        <f t="shared" si="31"/>
        <v>0</v>
      </c>
      <c r="M964" s="75"/>
      <c r="N964" s="76"/>
      <c r="O964" s="76"/>
      <c r="P964" s="77"/>
      <c r="Q964" s="18" t="str">
        <f>IF(B964="","",VLOOKUP(B964,資料表!$A$3:$D$198,4,0))</f>
        <v/>
      </c>
    </row>
    <row r="965" spans="1:17" ht="20.100000000000001" customHeight="1">
      <c r="A965" s="290" t="str">
        <f>IF(B965="","",VLOOKUP(B965,資料表!$A$3:$E$298,5,0))</f>
        <v/>
      </c>
      <c r="B965" s="67"/>
      <c r="C965" s="259" t="str">
        <f>IF($B965="","",VLOOKUP($B965,資料表!$A:$C,2,FALSE))</f>
        <v/>
      </c>
      <c r="D965" s="259" t="str">
        <f>IF($B965="","",VLOOKUP($B965,資料表!$A:$C,3,FALSE))</f>
        <v/>
      </c>
      <c r="E965" s="263"/>
      <c r="F965" s="261" t="str">
        <f>IF($E965="","",VLOOKUP($E965,資料表!$G:$I,2,FALSE))</f>
        <v/>
      </c>
      <c r="G965" s="262" t="str">
        <f>IF($E965="","",VLOOKUP($E965,資料表!$G:$I,3,FALSE))</f>
        <v/>
      </c>
      <c r="H965" s="71"/>
      <c r="I965" s="72"/>
      <c r="J965" s="70"/>
      <c r="K965" s="278">
        <f t="shared" si="30"/>
        <v>0</v>
      </c>
      <c r="L965" s="278">
        <f t="shared" si="31"/>
        <v>0</v>
      </c>
      <c r="M965" s="75"/>
      <c r="N965" s="76"/>
      <c r="O965" s="76"/>
      <c r="P965" s="77"/>
      <c r="Q965" s="18" t="str">
        <f>IF(B965="","",VLOOKUP(B965,資料表!$A$3:$D$198,4,0))</f>
        <v/>
      </c>
    </row>
    <row r="966" spans="1:17" ht="20.100000000000001" customHeight="1">
      <c r="A966" s="290" t="str">
        <f>IF(B966="","",VLOOKUP(B966,資料表!$A$3:$E$298,5,0))</f>
        <v/>
      </c>
      <c r="B966" s="67"/>
      <c r="C966" s="259" t="str">
        <f>IF($B966="","",VLOOKUP($B966,資料表!$A:$C,2,FALSE))</f>
        <v/>
      </c>
      <c r="D966" s="259" t="str">
        <f>IF($B966="","",VLOOKUP($B966,資料表!$A:$C,3,FALSE))</f>
        <v/>
      </c>
      <c r="E966" s="263"/>
      <c r="F966" s="261" t="str">
        <f>IF($E966="","",VLOOKUP($E966,資料表!$G:$I,2,FALSE))</f>
        <v/>
      </c>
      <c r="G966" s="262" t="str">
        <f>IF($E966="","",VLOOKUP($E966,資料表!$G:$I,3,FALSE))</f>
        <v/>
      </c>
      <c r="H966" s="71"/>
      <c r="I966" s="72"/>
      <c r="J966" s="70"/>
      <c r="K966" s="278">
        <f t="shared" si="30"/>
        <v>0</v>
      </c>
      <c r="L966" s="278">
        <f t="shared" si="31"/>
        <v>0</v>
      </c>
      <c r="M966" s="75"/>
      <c r="N966" s="76"/>
      <c r="O966" s="76"/>
      <c r="P966" s="77"/>
      <c r="Q966" s="18" t="str">
        <f>IF(B966="","",VLOOKUP(B966,資料表!$A$3:$D$198,4,0))</f>
        <v/>
      </c>
    </row>
    <row r="967" spans="1:17" ht="20.100000000000001" customHeight="1">
      <c r="A967" s="290" t="str">
        <f>IF(B967="","",VLOOKUP(B967,資料表!$A$3:$E$298,5,0))</f>
        <v/>
      </c>
      <c r="B967" s="67"/>
      <c r="C967" s="259" t="str">
        <f>IF($B967="","",VLOOKUP($B967,資料表!$A:$C,2,FALSE))</f>
        <v/>
      </c>
      <c r="D967" s="259" t="str">
        <f>IF($B967="","",VLOOKUP($B967,資料表!$A:$C,3,FALSE))</f>
        <v/>
      </c>
      <c r="E967" s="263"/>
      <c r="F967" s="261" t="str">
        <f>IF($E967="","",VLOOKUP($E967,資料表!$G:$I,2,FALSE))</f>
        <v/>
      </c>
      <c r="G967" s="262" t="str">
        <f>IF($E967="","",VLOOKUP($E967,資料表!$G:$I,3,FALSE))</f>
        <v/>
      </c>
      <c r="H967" s="71"/>
      <c r="I967" s="72"/>
      <c r="J967" s="70"/>
      <c r="K967" s="278">
        <f t="shared" si="30"/>
        <v>0</v>
      </c>
      <c r="L967" s="278">
        <f t="shared" si="31"/>
        <v>0</v>
      </c>
      <c r="M967" s="75"/>
      <c r="N967" s="76"/>
      <c r="O967" s="76"/>
      <c r="P967" s="77"/>
      <c r="Q967" s="18" t="str">
        <f>IF(B967="","",VLOOKUP(B967,資料表!$A$3:$D$198,4,0))</f>
        <v/>
      </c>
    </row>
    <row r="968" spans="1:17" ht="20.100000000000001" customHeight="1">
      <c r="A968" s="290" t="str">
        <f>IF(B968="","",VLOOKUP(B968,資料表!$A$3:$E$298,5,0))</f>
        <v/>
      </c>
      <c r="B968" s="67"/>
      <c r="C968" s="259" t="str">
        <f>IF($B968="","",VLOOKUP($B968,資料表!$A:$C,2,FALSE))</f>
        <v/>
      </c>
      <c r="D968" s="259" t="str">
        <f>IF($B968="","",VLOOKUP($B968,資料表!$A:$C,3,FALSE))</f>
        <v/>
      </c>
      <c r="E968" s="263"/>
      <c r="F968" s="261" t="str">
        <f>IF($E968="","",VLOOKUP($E968,資料表!$G:$I,2,FALSE))</f>
        <v/>
      </c>
      <c r="G968" s="262" t="str">
        <f>IF($E968="","",VLOOKUP($E968,資料表!$G:$I,3,FALSE))</f>
        <v/>
      </c>
      <c r="H968" s="71"/>
      <c r="I968" s="72"/>
      <c r="J968" s="70"/>
      <c r="K968" s="278">
        <f t="shared" si="30"/>
        <v>0</v>
      </c>
      <c r="L968" s="278">
        <f t="shared" si="31"/>
        <v>0</v>
      </c>
      <c r="M968" s="75"/>
      <c r="N968" s="76"/>
      <c r="O968" s="76"/>
      <c r="P968" s="77"/>
      <c r="Q968" s="18" t="str">
        <f>IF(B968="","",VLOOKUP(B968,資料表!$A$3:$D$198,4,0))</f>
        <v/>
      </c>
    </row>
    <row r="969" spans="1:17" ht="20.100000000000001" customHeight="1">
      <c r="A969" s="290" t="str">
        <f>IF(B969="","",VLOOKUP(B969,資料表!$A$3:$E$298,5,0))</f>
        <v/>
      </c>
      <c r="B969" s="67"/>
      <c r="C969" s="259" t="str">
        <f>IF($B969="","",VLOOKUP($B969,資料表!$A:$C,2,FALSE))</f>
        <v/>
      </c>
      <c r="D969" s="259" t="str">
        <f>IF($B969="","",VLOOKUP($B969,資料表!$A:$C,3,FALSE))</f>
        <v/>
      </c>
      <c r="E969" s="263"/>
      <c r="F969" s="261" t="str">
        <f>IF($E969="","",VLOOKUP($E969,資料表!$G:$I,2,FALSE))</f>
        <v/>
      </c>
      <c r="G969" s="262" t="str">
        <f>IF($E969="","",VLOOKUP($E969,資料表!$G:$I,3,FALSE))</f>
        <v/>
      </c>
      <c r="H969" s="71"/>
      <c r="I969" s="72"/>
      <c r="J969" s="70"/>
      <c r="K969" s="278">
        <f t="shared" si="30"/>
        <v>0</v>
      </c>
      <c r="L969" s="278">
        <f t="shared" si="31"/>
        <v>0</v>
      </c>
      <c r="M969" s="75"/>
      <c r="N969" s="76"/>
      <c r="O969" s="76"/>
      <c r="P969" s="77"/>
      <c r="Q969" s="18" t="str">
        <f>IF(B969="","",VLOOKUP(B969,資料表!$A$3:$D$198,4,0))</f>
        <v/>
      </c>
    </row>
    <row r="970" spans="1:17" ht="20.100000000000001" customHeight="1">
      <c r="A970" s="290" t="str">
        <f>IF(B970="","",VLOOKUP(B970,資料表!$A$3:$E$298,5,0))</f>
        <v/>
      </c>
      <c r="B970" s="67"/>
      <c r="C970" s="259" t="str">
        <f>IF($B970="","",VLOOKUP($B970,資料表!$A:$C,2,FALSE))</f>
        <v/>
      </c>
      <c r="D970" s="259" t="str">
        <f>IF($B970="","",VLOOKUP($B970,資料表!$A:$C,3,FALSE))</f>
        <v/>
      </c>
      <c r="E970" s="263"/>
      <c r="F970" s="261" t="str">
        <f>IF($E970="","",VLOOKUP($E970,資料表!$G:$I,2,FALSE))</f>
        <v/>
      </c>
      <c r="G970" s="262" t="str">
        <f>IF($E970="","",VLOOKUP($E970,資料表!$G:$I,3,FALSE))</f>
        <v/>
      </c>
      <c r="H970" s="71"/>
      <c r="I970" s="72"/>
      <c r="J970" s="70"/>
      <c r="K970" s="278">
        <f t="shared" si="30"/>
        <v>0</v>
      </c>
      <c r="L970" s="278">
        <f t="shared" si="31"/>
        <v>0</v>
      </c>
      <c r="M970" s="75"/>
      <c r="N970" s="76"/>
      <c r="O970" s="76"/>
      <c r="P970" s="77"/>
      <c r="Q970" s="18" t="str">
        <f>IF(B970="","",VLOOKUP(B970,資料表!$A$3:$D$198,4,0))</f>
        <v/>
      </c>
    </row>
    <row r="971" spans="1:17" ht="20.100000000000001" customHeight="1">
      <c r="A971" s="290" t="str">
        <f>IF(B971="","",VLOOKUP(B971,資料表!$A$3:$E$298,5,0))</f>
        <v/>
      </c>
      <c r="B971" s="67"/>
      <c r="C971" s="259" t="str">
        <f>IF($B971="","",VLOOKUP($B971,資料表!$A:$C,2,FALSE))</f>
        <v/>
      </c>
      <c r="D971" s="259" t="str">
        <f>IF($B971="","",VLOOKUP($B971,資料表!$A:$C,3,FALSE))</f>
        <v/>
      </c>
      <c r="E971" s="263"/>
      <c r="F971" s="261" t="str">
        <f>IF($E971="","",VLOOKUP($E971,資料表!$G:$I,2,FALSE))</f>
        <v/>
      </c>
      <c r="G971" s="262" t="str">
        <f>IF($E971="","",VLOOKUP($E971,資料表!$G:$I,3,FALSE))</f>
        <v/>
      </c>
      <c r="H971" s="71"/>
      <c r="I971" s="72"/>
      <c r="J971" s="70"/>
      <c r="K971" s="278">
        <f t="shared" ref="K971:K1034" si="32">IF(OR($M971=1,$M971=""),ROUND($J971*0.05,0),0)</f>
        <v>0</v>
      </c>
      <c r="L971" s="278">
        <f t="shared" si="31"/>
        <v>0</v>
      </c>
      <c r="M971" s="75"/>
      <c r="N971" s="76"/>
      <c r="O971" s="76"/>
      <c r="P971" s="77"/>
      <c r="Q971" s="18" t="str">
        <f>IF(B971="","",VLOOKUP(B971,資料表!$A$3:$D$198,4,0))</f>
        <v/>
      </c>
    </row>
    <row r="972" spans="1:17" ht="20.100000000000001" customHeight="1">
      <c r="A972" s="290" t="str">
        <f>IF(B972="","",VLOOKUP(B972,資料表!$A$3:$E$298,5,0))</f>
        <v/>
      </c>
      <c r="B972" s="67"/>
      <c r="C972" s="259" t="str">
        <f>IF($B972="","",VLOOKUP($B972,資料表!$A:$C,2,FALSE))</f>
        <v/>
      </c>
      <c r="D972" s="259" t="str">
        <f>IF($B972="","",VLOOKUP($B972,資料表!$A:$C,3,FALSE))</f>
        <v/>
      </c>
      <c r="E972" s="263"/>
      <c r="F972" s="261" t="str">
        <f>IF($E972="","",VLOOKUP($E972,資料表!$G:$I,2,FALSE))</f>
        <v/>
      </c>
      <c r="G972" s="262" t="str">
        <f>IF($E972="","",VLOOKUP($E972,資料表!$G:$I,3,FALSE))</f>
        <v/>
      </c>
      <c r="H972" s="71"/>
      <c r="I972" s="72"/>
      <c r="J972" s="70"/>
      <c r="K972" s="278">
        <f t="shared" si="32"/>
        <v>0</v>
      </c>
      <c r="L972" s="278">
        <f t="shared" ref="L972:L1035" si="33">SUM(J972:K972)</f>
        <v>0</v>
      </c>
      <c r="M972" s="75"/>
      <c r="N972" s="76"/>
      <c r="O972" s="76"/>
      <c r="P972" s="77"/>
      <c r="Q972" s="18" t="str">
        <f>IF(B972="","",VLOOKUP(B972,資料表!$A$3:$D$198,4,0))</f>
        <v/>
      </c>
    </row>
    <row r="973" spans="1:17" ht="20.100000000000001" customHeight="1">
      <c r="A973" s="290" t="str">
        <f>IF(B973="","",VLOOKUP(B973,資料表!$A$3:$E$298,5,0))</f>
        <v/>
      </c>
      <c r="B973" s="67"/>
      <c r="C973" s="259" t="str">
        <f>IF($B973="","",VLOOKUP($B973,資料表!$A:$C,2,FALSE))</f>
        <v/>
      </c>
      <c r="D973" s="259" t="str">
        <f>IF($B973="","",VLOOKUP($B973,資料表!$A:$C,3,FALSE))</f>
        <v/>
      </c>
      <c r="E973" s="263"/>
      <c r="F973" s="261" t="str">
        <f>IF($E973="","",VLOOKUP($E973,資料表!$G:$I,2,FALSE))</f>
        <v/>
      </c>
      <c r="G973" s="262" t="str">
        <f>IF($E973="","",VLOOKUP($E973,資料表!$G:$I,3,FALSE))</f>
        <v/>
      </c>
      <c r="H973" s="71"/>
      <c r="I973" s="72"/>
      <c r="J973" s="70"/>
      <c r="K973" s="278">
        <f t="shared" si="32"/>
        <v>0</v>
      </c>
      <c r="L973" s="278">
        <f t="shared" si="33"/>
        <v>0</v>
      </c>
      <c r="M973" s="75"/>
      <c r="N973" s="76"/>
      <c r="O973" s="76"/>
      <c r="P973" s="77"/>
      <c r="Q973" s="18" t="str">
        <f>IF(B973="","",VLOOKUP(B973,資料表!$A$3:$D$198,4,0))</f>
        <v/>
      </c>
    </row>
    <row r="974" spans="1:17" ht="20.100000000000001" customHeight="1">
      <c r="A974" s="290" t="str">
        <f>IF(B974="","",VLOOKUP(B974,資料表!$A$3:$E$298,5,0))</f>
        <v/>
      </c>
      <c r="B974" s="67"/>
      <c r="C974" s="259" t="str">
        <f>IF($B974="","",VLOOKUP($B974,資料表!$A:$C,2,FALSE))</f>
        <v/>
      </c>
      <c r="D974" s="259" t="str">
        <f>IF($B974="","",VLOOKUP($B974,資料表!$A:$C,3,FALSE))</f>
        <v/>
      </c>
      <c r="E974" s="263"/>
      <c r="F974" s="261" t="str">
        <f>IF($E974="","",VLOOKUP($E974,資料表!$G:$I,2,FALSE))</f>
        <v/>
      </c>
      <c r="G974" s="262" t="str">
        <f>IF($E974="","",VLOOKUP($E974,資料表!$G:$I,3,FALSE))</f>
        <v/>
      </c>
      <c r="H974" s="71"/>
      <c r="I974" s="72"/>
      <c r="J974" s="70"/>
      <c r="K974" s="278">
        <f t="shared" si="32"/>
        <v>0</v>
      </c>
      <c r="L974" s="278">
        <f t="shared" si="33"/>
        <v>0</v>
      </c>
      <c r="M974" s="75"/>
      <c r="N974" s="76"/>
      <c r="O974" s="76"/>
      <c r="P974" s="77"/>
      <c r="Q974" s="18" t="str">
        <f>IF(B974="","",VLOOKUP(B974,資料表!$A$3:$D$198,4,0))</f>
        <v/>
      </c>
    </row>
    <row r="975" spans="1:17" ht="20.100000000000001" customHeight="1">
      <c r="A975" s="290" t="str">
        <f>IF(B975="","",VLOOKUP(B975,資料表!$A$3:$E$298,5,0))</f>
        <v/>
      </c>
      <c r="B975" s="67"/>
      <c r="C975" s="259" t="str">
        <f>IF($B975="","",VLOOKUP($B975,資料表!$A:$C,2,FALSE))</f>
        <v/>
      </c>
      <c r="D975" s="259" t="str">
        <f>IF($B975="","",VLOOKUP($B975,資料表!$A:$C,3,FALSE))</f>
        <v/>
      </c>
      <c r="E975" s="263"/>
      <c r="F975" s="261" t="str">
        <f>IF($E975="","",VLOOKUP($E975,資料表!$G:$I,2,FALSE))</f>
        <v/>
      </c>
      <c r="G975" s="262" t="str">
        <f>IF($E975="","",VLOOKUP($E975,資料表!$G:$I,3,FALSE))</f>
        <v/>
      </c>
      <c r="H975" s="71"/>
      <c r="I975" s="72"/>
      <c r="J975" s="70"/>
      <c r="K975" s="278">
        <f t="shared" si="32"/>
        <v>0</v>
      </c>
      <c r="L975" s="278">
        <f t="shared" si="33"/>
        <v>0</v>
      </c>
      <c r="M975" s="75"/>
      <c r="N975" s="76"/>
      <c r="O975" s="76"/>
      <c r="P975" s="77"/>
      <c r="Q975" s="18" t="str">
        <f>IF(B975="","",VLOOKUP(B975,資料表!$A$3:$D$198,4,0))</f>
        <v/>
      </c>
    </row>
    <row r="976" spans="1:17" ht="20.100000000000001" customHeight="1">
      <c r="A976" s="290" t="str">
        <f>IF(B976="","",VLOOKUP(B976,資料表!$A$3:$E$298,5,0))</f>
        <v/>
      </c>
      <c r="B976" s="67"/>
      <c r="C976" s="259" t="str">
        <f>IF($B976="","",VLOOKUP($B976,資料表!$A:$C,2,FALSE))</f>
        <v/>
      </c>
      <c r="D976" s="259" t="str">
        <f>IF($B976="","",VLOOKUP($B976,資料表!$A:$C,3,FALSE))</f>
        <v/>
      </c>
      <c r="E976" s="263"/>
      <c r="F976" s="261" t="str">
        <f>IF($E976="","",VLOOKUP($E976,資料表!$G:$I,2,FALSE))</f>
        <v/>
      </c>
      <c r="G976" s="262" t="str">
        <f>IF($E976="","",VLOOKUP($E976,資料表!$G:$I,3,FALSE))</f>
        <v/>
      </c>
      <c r="H976" s="71"/>
      <c r="I976" s="72"/>
      <c r="J976" s="70"/>
      <c r="K976" s="278">
        <f t="shared" si="32"/>
        <v>0</v>
      </c>
      <c r="L976" s="278">
        <f t="shared" si="33"/>
        <v>0</v>
      </c>
      <c r="M976" s="75"/>
      <c r="N976" s="76"/>
      <c r="O976" s="76"/>
      <c r="P976" s="77"/>
      <c r="Q976" s="18" t="str">
        <f>IF(B976="","",VLOOKUP(B976,資料表!$A$3:$D$198,4,0))</f>
        <v/>
      </c>
    </row>
    <row r="977" spans="1:17" ht="20.100000000000001" customHeight="1">
      <c r="A977" s="290" t="str">
        <f>IF(B977="","",VLOOKUP(B977,資料表!$A$3:$E$298,5,0))</f>
        <v/>
      </c>
      <c r="B977" s="67"/>
      <c r="C977" s="259" t="str">
        <f>IF($B977="","",VLOOKUP($B977,資料表!$A:$C,2,FALSE))</f>
        <v/>
      </c>
      <c r="D977" s="259" t="str">
        <f>IF($B977="","",VLOOKUP($B977,資料表!$A:$C,3,FALSE))</f>
        <v/>
      </c>
      <c r="E977" s="263"/>
      <c r="F977" s="261" t="str">
        <f>IF($E977="","",VLOOKUP($E977,資料表!$G:$I,2,FALSE))</f>
        <v/>
      </c>
      <c r="G977" s="262" t="str">
        <f>IF($E977="","",VLOOKUP($E977,資料表!$G:$I,3,FALSE))</f>
        <v/>
      </c>
      <c r="H977" s="71"/>
      <c r="I977" s="72"/>
      <c r="J977" s="70"/>
      <c r="K977" s="278">
        <f t="shared" si="32"/>
        <v>0</v>
      </c>
      <c r="L977" s="278">
        <f t="shared" si="33"/>
        <v>0</v>
      </c>
      <c r="M977" s="75"/>
      <c r="N977" s="76"/>
      <c r="O977" s="76"/>
      <c r="P977" s="77"/>
      <c r="Q977" s="18" t="str">
        <f>IF(B977="","",VLOOKUP(B977,資料表!$A$3:$D$198,4,0))</f>
        <v/>
      </c>
    </row>
    <row r="978" spans="1:17" ht="20.100000000000001" customHeight="1">
      <c r="A978" s="290" t="str">
        <f>IF(B978="","",VLOOKUP(B978,資料表!$A$3:$E$298,5,0))</f>
        <v/>
      </c>
      <c r="B978" s="67"/>
      <c r="C978" s="259" t="str">
        <f>IF($B978="","",VLOOKUP($B978,資料表!$A:$C,2,FALSE))</f>
        <v/>
      </c>
      <c r="D978" s="259" t="str">
        <f>IF($B978="","",VLOOKUP($B978,資料表!$A:$C,3,FALSE))</f>
        <v/>
      </c>
      <c r="E978" s="263"/>
      <c r="F978" s="261" t="str">
        <f>IF($E978="","",VLOOKUP($E978,資料表!$G:$I,2,FALSE))</f>
        <v/>
      </c>
      <c r="G978" s="262" t="str">
        <f>IF($E978="","",VLOOKUP($E978,資料表!$G:$I,3,FALSE))</f>
        <v/>
      </c>
      <c r="H978" s="71"/>
      <c r="I978" s="72"/>
      <c r="J978" s="70"/>
      <c r="K978" s="278">
        <f t="shared" si="32"/>
        <v>0</v>
      </c>
      <c r="L978" s="278">
        <f t="shared" si="33"/>
        <v>0</v>
      </c>
      <c r="M978" s="75"/>
      <c r="N978" s="76"/>
      <c r="O978" s="76"/>
      <c r="P978" s="77"/>
      <c r="Q978" s="18" t="str">
        <f>IF(B978="","",VLOOKUP(B978,資料表!$A$3:$D$198,4,0))</f>
        <v/>
      </c>
    </row>
    <row r="979" spans="1:17" ht="20.100000000000001" customHeight="1">
      <c r="A979" s="290" t="str">
        <f>IF(B979="","",VLOOKUP(B979,資料表!$A$3:$E$298,5,0))</f>
        <v/>
      </c>
      <c r="B979" s="67"/>
      <c r="C979" s="259" t="str">
        <f>IF($B979="","",VLOOKUP($B979,資料表!$A:$C,2,FALSE))</f>
        <v/>
      </c>
      <c r="D979" s="259" t="str">
        <f>IF($B979="","",VLOOKUP($B979,資料表!$A:$C,3,FALSE))</f>
        <v/>
      </c>
      <c r="E979" s="263"/>
      <c r="F979" s="261" t="str">
        <f>IF($E979="","",VLOOKUP($E979,資料表!$G:$I,2,FALSE))</f>
        <v/>
      </c>
      <c r="G979" s="262" t="str">
        <f>IF($E979="","",VLOOKUP($E979,資料表!$G:$I,3,FALSE))</f>
        <v/>
      </c>
      <c r="H979" s="71"/>
      <c r="I979" s="72"/>
      <c r="J979" s="70"/>
      <c r="K979" s="278">
        <f t="shared" si="32"/>
        <v>0</v>
      </c>
      <c r="L979" s="278">
        <f t="shared" si="33"/>
        <v>0</v>
      </c>
      <c r="M979" s="75"/>
      <c r="N979" s="76"/>
      <c r="O979" s="76"/>
      <c r="P979" s="77"/>
      <c r="Q979" s="18" t="str">
        <f>IF(B979="","",VLOOKUP(B979,資料表!$A$3:$D$198,4,0))</f>
        <v/>
      </c>
    </row>
    <row r="980" spans="1:17" ht="20.100000000000001" customHeight="1">
      <c r="A980" s="290" t="str">
        <f>IF(B980="","",VLOOKUP(B980,資料表!$A$3:$E$298,5,0))</f>
        <v/>
      </c>
      <c r="B980" s="67"/>
      <c r="C980" s="259" t="str">
        <f>IF($B980="","",VLOOKUP($B980,資料表!$A:$C,2,FALSE))</f>
        <v/>
      </c>
      <c r="D980" s="259" t="str">
        <f>IF($B980="","",VLOOKUP($B980,資料表!$A:$C,3,FALSE))</f>
        <v/>
      </c>
      <c r="E980" s="263"/>
      <c r="F980" s="261" t="str">
        <f>IF($E980="","",VLOOKUP($E980,資料表!$G:$I,2,FALSE))</f>
        <v/>
      </c>
      <c r="G980" s="262" t="str">
        <f>IF($E980="","",VLOOKUP($E980,資料表!$G:$I,3,FALSE))</f>
        <v/>
      </c>
      <c r="H980" s="71"/>
      <c r="I980" s="72"/>
      <c r="J980" s="70"/>
      <c r="K980" s="278">
        <f t="shared" si="32"/>
        <v>0</v>
      </c>
      <c r="L980" s="278">
        <f t="shared" si="33"/>
        <v>0</v>
      </c>
      <c r="M980" s="75"/>
      <c r="N980" s="76"/>
      <c r="O980" s="76"/>
      <c r="P980" s="77"/>
      <c r="Q980" s="18" t="str">
        <f>IF(B980="","",VLOOKUP(B980,資料表!$A$3:$D$198,4,0))</f>
        <v/>
      </c>
    </row>
    <row r="981" spans="1:17" ht="20.100000000000001" customHeight="1">
      <c r="A981" s="290" t="str">
        <f>IF(B981="","",VLOOKUP(B981,資料表!$A$3:$E$298,5,0))</f>
        <v/>
      </c>
      <c r="B981" s="67"/>
      <c r="C981" s="259" t="str">
        <f>IF($B981="","",VLOOKUP($B981,資料表!$A:$C,2,FALSE))</f>
        <v/>
      </c>
      <c r="D981" s="259" t="str">
        <f>IF($B981="","",VLOOKUP($B981,資料表!$A:$C,3,FALSE))</f>
        <v/>
      </c>
      <c r="E981" s="263"/>
      <c r="F981" s="261" t="str">
        <f>IF($E981="","",VLOOKUP($E981,資料表!$G:$I,2,FALSE))</f>
        <v/>
      </c>
      <c r="G981" s="262" t="str">
        <f>IF($E981="","",VLOOKUP($E981,資料表!$G:$I,3,FALSE))</f>
        <v/>
      </c>
      <c r="H981" s="71"/>
      <c r="I981" s="72"/>
      <c r="J981" s="70"/>
      <c r="K981" s="278">
        <f t="shared" si="32"/>
        <v>0</v>
      </c>
      <c r="L981" s="278">
        <f t="shared" si="33"/>
        <v>0</v>
      </c>
      <c r="M981" s="75"/>
      <c r="N981" s="76"/>
      <c r="O981" s="76"/>
      <c r="P981" s="77"/>
      <c r="Q981" s="18" t="str">
        <f>IF(B981="","",VLOOKUP(B981,資料表!$A$3:$D$198,4,0))</f>
        <v/>
      </c>
    </row>
    <row r="982" spans="1:17" ht="20.100000000000001" customHeight="1">
      <c r="A982" s="290" t="str">
        <f>IF(B982="","",VLOOKUP(B982,資料表!$A$3:$E$298,5,0))</f>
        <v/>
      </c>
      <c r="B982" s="67"/>
      <c r="C982" s="259" t="str">
        <f>IF($B982="","",VLOOKUP($B982,資料表!$A:$C,2,FALSE))</f>
        <v/>
      </c>
      <c r="D982" s="259" t="str">
        <f>IF($B982="","",VLOOKUP($B982,資料表!$A:$C,3,FALSE))</f>
        <v/>
      </c>
      <c r="E982" s="263"/>
      <c r="F982" s="261" t="str">
        <f>IF($E982="","",VLOOKUP($E982,資料表!$G:$I,2,FALSE))</f>
        <v/>
      </c>
      <c r="G982" s="262" t="str">
        <f>IF($E982="","",VLOOKUP($E982,資料表!$G:$I,3,FALSE))</f>
        <v/>
      </c>
      <c r="H982" s="71"/>
      <c r="I982" s="72"/>
      <c r="J982" s="70"/>
      <c r="K982" s="278">
        <f t="shared" si="32"/>
        <v>0</v>
      </c>
      <c r="L982" s="278">
        <f t="shared" si="33"/>
        <v>0</v>
      </c>
      <c r="M982" s="75"/>
      <c r="N982" s="76"/>
      <c r="O982" s="76"/>
      <c r="P982" s="77"/>
      <c r="Q982" s="18" t="str">
        <f>IF(B982="","",VLOOKUP(B982,資料表!$A$3:$D$198,4,0))</f>
        <v/>
      </c>
    </row>
    <row r="983" spans="1:17" ht="20.100000000000001" customHeight="1">
      <c r="A983" s="290" t="str">
        <f>IF(B983="","",VLOOKUP(B983,資料表!$A$3:$E$298,5,0))</f>
        <v/>
      </c>
      <c r="B983" s="67"/>
      <c r="C983" s="259" t="str">
        <f>IF($B983="","",VLOOKUP($B983,資料表!$A:$C,2,FALSE))</f>
        <v/>
      </c>
      <c r="D983" s="259" t="str">
        <f>IF($B983="","",VLOOKUP($B983,資料表!$A:$C,3,FALSE))</f>
        <v/>
      </c>
      <c r="E983" s="263"/>
      <c r="F983" s="261" t="str">
        <f>IF($E983="","",VLOOKUP($E983,資料表!$G:$I,2,FALSE))</f>
        <v/>
      </c>
      <c r="G983" s="262" t="str">
        <f>IF($E983="","",VLOOKUP($E983,資料表!$G:$I,3,FALSE))</f>
        <v/>
      </c>
      <c r="H983" s="71"/>
      <c r="I983" s="72"/>
      <c r="J983" s="70"/>
      <c r="K983" s="278">
        <f t="shared" si="32"/>
        <v>0</v>
      </c>
      <c r="L983" s="278">
        <f t="shared" si="33"/>
        <v>0</v>
      </c>
      <c r="M983" s="75"/>
      <c r="N983" s="76"/>
      <c r="O983" s="76"/>
      <c r="P983" s="77"/>
      <c r="Q983" s="18" t="str">
        <f>IF(B983="","",VLOOKUP(B983,資料表!$A$3:$D$198,4,0))</f>
        <v/>
      </c>
    </row>
    <row r="984" spans="1:17" ht="20.100000000000001" customHeight="1">
      <c r="A984" s="290" t="str">
        <f>IF(B984="","",VLOOKUP(B984,資料表!$A$3:$E$298,5,0))</f>
        <v/>
      </c>
      <c r="B984" s="67"/>
      <c r="C984" s="259" t="str">
        <f>IF($B984="","",VLOOKUP($B984,資料表!$A:$C,2,FALSE))</f>
        <v/>
      </c>
      <c r="D984" s="259" t="str">
        <f>IF($B984="","",VLOOKUP($B984,資料表!$A:$C,3,FALSE))</f>
        <v/>
      </c>
      <c r="E984" s="263"/>
      <c r="F984" s="261" t="str">
        <f>IF($E984="","",VLOOKUP($E984,資料表!$G:$I,2,FALSE))</f>
        <v/>
      </c>
      <c r="G984" s="262" t="str">
        <f>IF($E984="","",VLOOKUP($E984,資料表!$G:$I,3,FALSE))</f>
        <v/>
      </c>
      <c r="H984" s="71"/>
      <c r="I984" s="72"/>
      <c r="J984" s="70"/>
      <c r="K984" s="278">
        <f t="shared" si="32"/>
        <v>0</v>
      </c>
      <c r="L984" s="278">
        <f t="shared" si="33"/>
        <v>0</v>
      </c>
      <c r="M984" s="75"/>
      <c r="N984" s="76"/>
      <c r="O984" s="76"/>
      <c r="P984" s="77"/>
      <c r="Q984" s="18" t="str">
        <f>IF(B984="","",VLOOKUP(B984,資料表!$A$3:$D$198,4,0))</f>
        <v/>
      </c>
    </row>
    <row r="985" spans="1:17" ht="20.100000000000001" customHeight="1">
      <c r="A985" s="290" t="str">
        <f>IF(B985="","",VLOOKUP(B985,資料表!$A$3:$E$298,5,0))</f>
        <v/>
      </c>
      <c r="B985" s="67"/>
      <c r="C985" s="259" t="str">
        <f>IF($B985="","",VLOOKUP($B985,資料表!$A:$C,2,FALSE))</f>
        <v/>
      </c>
      <c r="D985" s="259" t="str">
        <f>IF($B985="","",VLOOKUP($B985,資料表!$A:$C,3,FALSE))</f>
        <v/>
      </c>
      <c r="E985" s="263"/>
      <c r="F985" s="261" t="str">
        <f>IF($E985="","",VLOOKUP($E985,資料表!$G:$I,2,FALSE))</f>
        <v/>
      </c>
      <c r="G985" s="262" t="str">
        <f>IF($E985="","",VLOOKUP($E985,資料表!$G:$I,3,FALSE))</f>
        <v/>
      </c>
      <c r="H985" s="71"/>
      <c r="I985" s="72"/>
      <c r="J985" s="70"/>
      <c r="K985" s="278">
        <f t="shared" si="32"/>
        <v>0</v>
      </c>
      <c r="L985" s="278">
        <f t="shared" si="33"/>
        <v>0</v>
      </c>
      <c r="M985" s="75"/>
      <c r="N985" s="76"/>
      <c r="O985" s="76"/>
      <c r="P985" s="77"/>
      <c r="Q985" s="18" t="str">
        <f>IF(B985="","",VLOOKUP(B985,資料表!$A$3:$D$198,4,0))</f>
        <v/>
      </c>
    </row>
    <row r="986" spans="1:17" ht="20.100000000000001" customHeight="1">
      <c r="A986" s="290" t="str">
        <f>IF(B986="","",VLOOKUP(B986,資料表!$A$3:$E$298,5,0))</f>
        <v/>
      </c>
      <c r="B986" s="67"/>
      <c r="C986" s="259" t="str">
        <f>IF($B986="","",VLOOKUP($B986,資料表!$A:$C,2,FALSE))</f>
        <v/>
      </c>
      <c r="D986" s="259" t="str">
        <f>IF($B986="","",VLOOKUP($B986,資料表!$A:$C,3,FALSE))</f>
        <v/>
      </c>
      <c r="E986" s="263"/>
      <c r="F986" s="261" t="str">
        <f>IF($E986="","",VLOOKUP($E986,資料表!$G:$I,2,FALSE))</f>
        <v/>
      </c>
      <c r="G986" s="262" t="str">
        <f>IF($E986="","",VLOOKUP($E986,資料表!$G:$I,3,FALSE))</f>
        <v/>
      </c>
      <c r="H986" s="71"/>
      <c r="I986" s="72"/>
      <c r="J986" s="70"/>
      <c r="K986" s="278">
        <f t="shared" si="32"/>
        <v>0</v>
      </c>
      <c r="L986" s="278">
        <f t="shared" si="33"/>
        <v>0</v>
      </c>
      <c r="M986" s="75"/>
      <c r="N986" s="76"/>
      <c r="O986" s="76"/>
      <c r="P986" s="77"/>
      <c r="Q986" s="18" t="str">
        <f>IF(B986="","",VLOOKUP(B986,資料表!$A$3:$D$198,4,0))</f>
        <v/>
      </c>
    </row>
    <row r="987" spans="1:17" ht="20.100000000000001" customHeight="1">
      <c r="A987" s="290" t="str">
        <f>IF(B987="","",VLOOKUP(B987,資料表!$A$3:$E$298,5,0))</f>
        <v/>
      </c>
      <c r="B987" s="67"/>
      <c r="C987" s="259" t="str">
        <f>IF($B987="","",VLOOKUP($B987,資料表!$A:$C,2,FALSE))</f>
        <v/>
      </c>
      <c r="D987" s="259" t="str">
        <f>IF($B987="","",VLOOKUP($B987,資料表!$A:$C,3,FALSE))</f>
        <v/>
      </c>
      <c r="E987" s="263"/>
      <c r="F987" s="261" t="str">
        <f>IF($E987="","",VLOOKUP($E987,資料表!$G:$I,2,FALSE))</f>
        <v/>
      </c>
      <c r="G987" s="262" t="str">
        <f>IF($E987="","",VLOOKUP($E987,資料表!$G:$I,3,FALSE))</f>
        <v/>
      </c>
      <c r="H987" s="71"/>
      <c r="I987" s="72"/>
      <c r="J987" s="70"/>
      <c r="K987" s="278">
        <f t="shared" si="32"/>
        <v>0</v>
      </c>
      <c r="L987" s="278">
        <f t="shared" si="33"/>
        <v>0</v>
      </c>
      <c r="M987" s="75"/>
      <c r="N987" s="76"/>
      <c r="O987" s="76"/>
      <c r="P987" s="77"/>
      <c r="Q987" s="18" t="str">
        <f>IF(B987="","",VLOOKUP(B987,資料表!$A$3:$D$198,4,0))</f>
        <v/>
      </c>
    </row>
    <row r="988" spans="1:17" ht="20.100000000000001" customHeight="1">
      <c r="A988" s="290" t="str">
        <f>IF(B988="","",VLOOKUP(B988,資料表!$A$3:$E$298,5,0))</f>
        <v/>
      </c>
      <c r="B988" s="67"/>
      <c r="C988" s="259" t="str">
        <f>IF($B988="","",VLOOKUP($B988,資料表!$A:$C,2,FALSE))</f>
        <v/>
      </c>
      <c r="D988" s="259" t="str">
        <f>IF($B988="","",VLOOKUP($B988,資料表!$A:$C,3,FALSE))</f>
        <v/>
      </c>
      <c r="E988" s="263"/>
      <c r="F988" s="261" t="str">
        <f>IF($E988="","",VLOOKUP($E988,資料表!$G:$I,2,FALSE))</f>
        <v/>
      </c>
      <c r="G988" s="262" t="str">
        <f>IF($E988="","",VLOOKUP($E988,資料表!$G:$I,3,FALSE))</f>
        <v/>
      </c>
      <c r="H988" s="71"/>
      <c r="I988" s="72"/>
      <c r="J988" s="70"/>
      <c r="K988" s="278">
        <f t="shared" si="32"/>
        <v>0</v>
      </c>
      <c r="L988" s="278">
        <f t="shared" si="33"/>
        <v>0</v>
      </c>
      <c r="M988" s="75"/>
      <c r="N988" s="76"/>
      <c r="O988" s="76"/>
      <c r="P988" s="77"/>
      <c r="Q988" s="18" t="str">
        <f>IF(B988="","",VLOOKUP(B988,資料表!$A$3:$D$198,4,0))</f>
        <v/>
      </c>
    </row>
    <row r="989" spans="1:17" ht="20.100000000000001" customHeight="1">
      <c r="A989" s="290" t="str">
        <f>IF(B989="","",VLOOKUP(B989,資料表!$A$3:$E$298,5,0))</f>
        <v/>
      </c>
      <c r="B989" s="67"/>
      <c r="C989" s="259" t="str">
        <f>IF($B989="","",VLOOKUP($B989,資料表!$A:$C,2,FALSE))</f>
        <v/>
      </c>
      <c r="D989" s="259" t="str">
        <f>IF($B989="","",VLOOKUP($B989,資料表!$A:$C,3,FALSE))</f>
        <v/>
      </c>
      <c r="E989" s="263"/>
      <c r="F989" s="261" t="str">
        <f>IF($E989="","",VLOOKUP($E989,資料表!$G:$I,2,FALSE))</f>
        <v/>
      </c>
      <c r="G989" s="262" t="str">
        <f>IF($E989="","",VLOOKUP($E989,資料表!$G:$I,3,FALSE))</f>
        <v/>
      </c>
      <c r="H989" s="71"/>
      <c r="I989" s="72"/>
      <c r="J989" s="70"/>
      <c r="K989" s="278">
        <f t="shared" si="32"/>
        <v>0</v>
      </c>
      <c r="L989" s="278">
        <f t="shared" si="33"/>
        <v>0</v>
      </c>
      <c r="M989" s="75"/>
      <c r="N989" s="76"/>
      <c r="O989" s="76"/>
      <c r="P989" s="77"/>
      <c r="Q989" s="18" t="str">
        <f>IF(B989="","",VLOOKUP(B989,資料表!$A$3:$D$198,4,0))</f>
        <v/>
      </c>
    </row>
    <row r="990" spans="1:17" ht="20.100000000000001" customHeight="1">
      <c r="A990" s="290" t="str">
        <f>IF(B990="","",VLOOKUP(B990,資料表!$A$3:$E$298,5,0))</f>
        <v/>
      </c>
      <c r="B990" s="67"/>
      <c r="C990" s="259" t="str">
        <f>IF($B990="","",VLOOKUP($B990,資料表!$A:$C,2,FALSE))</f>
        <v/>
      </c>
      <c r="D990" s="259" t="str">
        <f>IF($B990="","",VLOOKUP($B990,資料表!$A:$C,3,FALSE))</f>
        <v/>
      </c>
      <c r="E990" s="263"/>
      <c r="F990" s="261" t="str">
        <f>IF($E990="","",VLOOKUP($E990,資料表!$G:$I,2,FALSE))</f>
        <v/>
      </c>
      <c r="G990" s="262" t="str">
        <f>IF($E990="","",VLOOKUP($E990,資料表!$G:$I,3,FALSE))</f>
        <v/>
      </c>
      <c r="H990" s="71"/>
      <c r="I990" s="72"/>
      <c r="J990" s="70"/>
      <c r="K990" s="278">
        <f t="shared" si="32"/>
        <v>0</v>
      </c>
      <c r="L990" s="278">
        <f t="shared" si="33"/>
        <v>0</v>
      </c>
      <c r="M990" s="75"/>
      <c r="N990" s="76"/>
      <c r="O990" s="76"/>
      <c r="P990" s="77"/>
      <c r="Q990" s="18" t="str">
        <f>IF(B990="","",VLOOKUP(B990,資料表!$A$3:$D$198,4,0))</f>
        <v/>
      </c>
    </row>
    <row r="991" spans="1:17" ht="20.100000000000001" customHeight="1">
      <c r="A991" s="290" t="str">
        <f>IF(B991="","",VLOOKUP(B991,資料表!$A$3:$E$298,5,0))</f>
        <v/>
      </c>
      <c r="B991" s="67"/>
      <c r="C991" s="259" t="str">
        <f>IF($B991="","",VLOOKUP($B991,資料表!$A:$C,2,FALSE))</f>
        <v/>
      </c>
      <c r="D991" s="259" t="str">
        <f>IF($B991="","",VLOOKUP($B991,資料表!$A:$C,3,FALSE))</f>
        <v/>
      </c>
      <c r="E991" s="263"/>
      <c r="F991" s="261" t="str">
        <f>IF($E991="","",VLOOKUP($E991,資料表!$G:$I,2,FALSE))</f>
        <v/>
      </c>
      <c r="G991" s="262" t="str">
        <f>IF($E991="","",VLOOKUP($E991,資料表!$G:$I,3,FALSE))</f>
        <v/>
      </c>
      <c r="H991" s="71"/>
      <c r="I991" s="72"/>
      <c r="J991" s="70"/>
      <c r="K991" s="278">
        <f t="shared" si="32"/>
        <v>0</v>
      </c>
      <c r="L991" s="278">
        <f t="shared" si="33"/>
        <v>0</v>
      </c>
      <c r="M991" s="75"/>
      <c r="N991" s="76"/>
      <c r="O991" s="76"/>
      <c r="P991" s="77"/>
      <c r="Q991" s="18" t="str">
        <f>IF(B991="","",VLOOKUP(B991,資料表!$A$3:$D$198,4,0))</f>
        <v/>
      </c>
    </row>
    <row r="992" spans="1:17" ht="20.100000000000001" customHeight="1">
      <c r="A992" s="290" t="str">
        <f>IF(B992="","",VLOOKUP(B992,資料表!$A$3:$E$298,5,0))</f>
        <v/>
      </c>
      <c r="B992" s="67"/>
      <c r="C992" s="259" t="str">
        <f>IF($B992="","",VLOOKUP($B992,資料表!$A:$C,2,FALSE))</f>
        <v/>
      </c>
      <c r="D992" s="259" t="str">
        <f>IF($B992="","",VLOOKUP($B992,資料表!$A:$C,3,FALSE))</f>
        <v/>
      </c>
      <c r="E992" s="263"/>
      <c r="F992" s="261" t="str">
        <f>IF($E992="","",VLOOKUP($E992,資料表!$G:$I,2,FALSE))</f>
        <v/>
      </c>
      <c r="G992" s="262" t="str">
        <f>IF($E992="","",VLOOKUP($E992,資料表!$G:$I,3,FALSE))</f>
        <v/>
      </c>
      <c r="H992" s="71"/>
      <c r="I992" s="72"/>
      <c r="J992" s="70"/>
      <c r="K992" s="278">
        <f t="shared" si="32"/>
        <v>0</v>
      </c>
      <c r="L992" s="278">
        <f t="shared" si="33"/>
        <v>0</v>
      </c>
      <c r="M992" s="75"/>
      <c r="N992" s="76"/>
      <c r="O992" s="76"/>
      <c r="P992" s="77"/>
      <c r="Q992" s="18" t="str">
        <f>IF(B992="","",VLOOKUP(B992,資料表!$A$3:$D$198,4,0))</f>
        <v/>
      </c>
    </row>
    <row r="993" spans="1:17" ht="20.100000000000001" customHeight="1">
      <c r="A993" s="290" t="str">
        <f>IF(B993="","",VLOOKUP(B993,資料表!$A$3:$E$298,5,0))</f>
        <v/>
      </c>
      <c r="B993" s="67"/>
      <c r="C993" s="259" t="str">
        <f>IF($B993="","",VLOOKUP($B993,資料表!$A:$C,2,FALSE))</f>
        <v/>
      </c>
      <c r="D993" s="259" t="str">
        <f>IF($B993="","",VLOOKUP($B993,資料表!$A:$C,3,FALSE))</f>
        <v/>
      </c>
      <c r="E993" s="263"/>
      <c r="F993" s="261" t="str">
        <f>IF($E993="","",VLOOKUP($E993,資料表!$G:$I,2,FALSE))</f>
        <v/>
      </c>
      <c r="G993" s="262" t="str">
        <f>IF($E993="","",VLOOKUP($E993,資料表!$G:$I,3,FALSE))</f>
        <v/>
      </c>
      <c r="H993" s="71"/>
      <c r="I993" s="72"/>
      <c r="J993" s="70"/>
      <c r="K993" s="278">
        <f t="shared" si="32"/>
        <v>0</v>
      </c>
      <c r="L993" s="278">
        <f t="shared" si="33"/>
        <v>0</v>
      </c>
      <c r="M993" s="75"/>
      <c r="N993" s="76"/>
      <c r="O993" s="76"/>
      <c r="P993" s="77"/>
      <c r="Q993" s="18" t="str">
        <f>IF(B993="","",VLOOKUP(B993,資料表!$A$3:$D$198,4,0))</f>
        <v/>
      </c>
    </row>
    <row r="994" spans="1:17" ht="20.100000000000001" customHeight="1">
      <c r="A994" s="290" t="str">
        <f>IF(B994="","",VLOOKUP(B994,資料表!$A$3:$E$298,5,0))</f>
        <v/>
      </c>
      <c r="B994" s="67"/>
      <c r="C994" s="259" t="str">
        <f>IF($B994="","",VLOOKUP($B994,資料表!$A:$C,2,FALSE))</f>
        <v/>
      </c>
      <c r="D994" s="259" t="str">
        <f>IF($B994="","",VLOOKUP($B994,資料表!$A:$C,3,FALSE))</f>
        <v/>
      </c>
      <c r="E994" s="263"/>
      <c r="F994" s="261" t="str">
        <f>IF($E994="","",VLOOKUP($E994,資料表!$G:$I,2,FALSE))</f>
        <v/>
      </c>
      <c r="G994" s="262" t="str">
        <f>IF($E994="","",VLOOKUP($E994,資料表!$G:$I,3,FALSE))</f>
        <v/>
      </c>
      <c r="H994" s="71"/>
      <c r="I994" s="72"/>
      <c r="J994" s="70"/>
      <c r="K994" s="278">
        <f t="shared" si="32"/>
        <v>0</v>
      </c>
      <c r="L994" s="278">
        <f t="shared" si="33"/>
        <v>0</v>
      </c>
      <c r="M994" s="75"/>
      <c r="N994" s="76"/>
      <c r="O994" s="76"/>
      <c r="P994" s="77"/>
      <c r="Q994" s="18" t="str">
        <f>IF(B994="","",VLOOKUP(B994,資料表!$A$3:$D$198,4,0))</f>
        <v/>
      </c>
    </row>
    <row r="995" spans="1:17" ht="20.100000000000001" customHeight="1">
      <c r="A995" s="290" t="str">
        <f>IF(B995="","",VLOOKUP(B995,資料表!$A$3:$E$298,5,0))</f>
        <v/>
      </c>
      <c r="B995" s="67"/>
      <c r="C995" s="259" t="str">
        <f>IF($B995="","",VLOOKUP($B995,資料表!$A:$C,2,FALSE))</f>
        <v/>
      </c>
      <c r="D995" s="259" t="str">
        <f>IF($B995="","",VLOOKUP($B995,資料表!$A:$C,3,FALSE))</f>
        <v/>
      </c>
      <c r="E995" s="263"/>
      <c r="F995" s="261" t="str">
        <f>IF($E995="","",VLOOKUP($E995,資料表!$G:$I,2,FALSE))</f>
        <v/>
      </c>
      <c r="G995" s="262" t="str">
        <f>IF($E995="","",VLOOKUP($E995,資料表!$G:$I,3,FALSE))</f>
        <v/>
      </c>
      <c r="H995" s="71"/>
      <c r="I995" s="72"/>
      <c r="J995" s="70"/>
      <c r="K995" s="278">
        <f t="shared" si="32"/>
        <v>0</v>
      </c>
      <c r="L995" s="278">
        <f t="shared" si="33"/>
        <v>0</v>
      </c>
      <c r="M995" s="75"/>
      <c r="N995" s="76"/>
      <c r="O995" s="76"/>
      <c r="P995" s="77"/>
      <c r="Q995" s="18" t="str">
        <f>IF(B995="","",VLOOKUP(B995,資料表!$A$3:$D$198,4,0))</f>
        <v/>
      </c>
    </row>
    <row r="996" spans="1:17" ht="20.100000000000001" customHeight="1">
      <c r="A996" s="290" t="str">
        <f>IF(B996="","",VLOOKUP(B996,資料表!$A$3:$E$298,5,0))</f>
        <v/>
      </c>
      <c r="B996" s="67"/>
      <c r="C996" s="259" t="str">
        <f>IF($B996="","",VLOOKUP($B996,資料表!$A:$C,2,FALSE))</f>
        <v/>
      </c>
      <c r="D996" s="259" t="str">
        <f>IF($B996="","",VLOOKUP($B996,資料表!$A:$C,3,FALSE))</f>
        <v/>
      </c>
      <c r="E996" s="263"/>
      <c r="F996" s="261" t="str">
        <f>IF($E996="","",VLOOKUP($E996,資料表!$G:$I,2,FALSE))</f>
        <v/>
      </c>
      <c r="G996" s="262" t="str">
        <f>IF($E996="","",VLOOKUP($E996,資料表!$G:$I,3,FALSE))</f>
        <v/>
      </c>
      <c r="H996" s="71"/>
      <c r="I996" s="72"/>
      <c r="J996" s="70"/>
      <c r="K996" s="278">
        <f t="shared" si="32"/>
        <v>0</v>
      </c>
      <c r="L996" s="278">
        <f t="shared" si="33"/>
        <v>0</v>
      </c>
      <c r="M996" s="75"/>
      <c r="N996" s="76"/>
      <c r="O996" s="76"/>
      <c r="P996" s="77"/>
      <c r="Q996" s="18" t="str">
        <f>IF(B996="","",VLOOKUP(B996,資料表!$A$3:$D$198,4,0))</f>
        <v/>
      </c>
    </row>
    <row r="997" spans="1:17" ht="20.100000000000001" customHeight="1">
      <c r="A997" s="290" t="str">
        <f>IF(B997="","",VLOOKUP(B997,資料表!$A$3:$E$298,5,0))</f>
        <v/>
      </c>
      <c r="B997" s="67"/>
      <c r="C997" s="259" t="str">
        <f>IF($B997="","",VLOOKUP($B997,資料表!$A:$C,2,FALSE))</f>
        <v/>
      </c>
      <c r="D997" s="259" t="str">
        <f>IF($B997="","",VLOOKUP($B997,資料表!$A:$C,3,FALSE))</f>
        <v/>
      </c>
      <c r="E997" s="263"/>
      <c r="F997" s="261" t="str">
        <f>IF($E997="","",VLOOKUP($E997,資料表!$G:$I,2,FALSE))</f>
        <v/>
      </c>
      <c r="G997" s="262" t="str">
        <f>IF($E997="","",VLOOKUP($E997,資料表!$G:$I,3,FALSE))</f>
        <v/>
      </c>
      <c r="H997" s="71"/>
      <c r="I997" s="72"/>
      <c r="J997" s="70"/>
      <c r="K997" s="278">
        <f t="shared" si="32"/>
        <v>0</v>
      </c>
      <c r="L997" s="278">
        <f t="shared" si="33"/>
        <v>0</v>
      </c>
      <c r="M997" s="75"/>
      <c r="N997" s="76"/>
      <c r="O997" s="76"/>
      <c r="P997" s="77"/>
      <c r="Q997" s="18" t="str">
        <f>IF(B997="","",VLOOKUP(B997,資料表!$A$3:$D$198,4,0))</f>
        <v/>
      </c>
    </row>
    <row r="998" spans="1:17" ht="20.100000000000001" customHeight="1">
      <c r="A998" s="290" t="str">
        <f>IF(B998="","",VLOOKUP(B998,資料表!$A$3:$E$298,5,0))</f>
        <v/>
      </c>
      <c r="B998" s="67"/>
      <c r="C998" s="259" t="str">
        <f>IF($B998="","",VLOOKUP($B998,資料表!$A:$C,2,FALSE))</f>
        <v/>
      </c>
      <c r="D998" s="259" t="str">
        <f>IF($B998="","",VLOOKUP($B998,資料表!$A:$C,3,FALSE))</f>
        <v/>
      </c>
      <c r="E998" s="263"/>
      <c r="F998" s="261" t="str">
        <f>IF($E998="","",VLOOKUP($E998,資料表!$G:$I,2,FALSE))</f>
        <v/>
      </c>
      <c r="G998" s="262" t="str">
        <f>IF($E998="","",VLOOKUP($E998,資料表!$G:$I,3,FALSE))</f>
        <v/>
      </c>
      <c r="H998" s="71"/>
      <c r="I998" s="72"/>
      <c r="J998" s="70"/>
      <c r="K998" s="278">
        <f t="shared" si="32"/>
        <v>0</v>
      </c>
      <c r="L998" s="278">
        <f t="shared" si="33"/>
        <v>0</v>
      </c>
      <c r="M998" s="75"/>
      <c r="N998" s="76"/>
      <c r="O998" s="76"/>
      <c r="P998" s="77"/>
      <c r="Q998" s="18" t="str">
        <f>IF(B998="","",VLOOKUP(B998,資料表!$A$3:$D$198,4,0))</f>
        <v/>
      </c>
    </row>
    <row r="999" spans="1:17" ht="20.100000000000001" customHeight="1">
      <c r="A999" s="290" t="str">
        <f>IF(B999="","",VLOOKUP(B999,資料表!$A$3:$E$298,5,0))</f>
        <v/>
      </c>
      <c r="B999" s="67"/>
      <c r="C999" s="259" t="str">
        <f>IF($B999="","",VLOOKUP($B999,資料表!$A:$C,2,FALSE))</f>
        <v/>
      </c>
      <c r="D999" s="259" t="str">
        <f>IF($B999="","",VLOOKUP($B999,資料表!$A:$C,3,FALSE))</f>
        <v/>
      </c>
      <c r="E999" s="263"/>
      <c r="F999" s="261" t="str">
        <f>IF($E999="","",VLOOKUP($E999,資料表!$G:$I,2,FALSE))</f>
        <v/>
      </c>
      <c r="G999" s="262" t="str">
        <f>IF($E999="","",VLOOKUP($E999,資料表!$G:$I,3,FALSE))</f>
        <v/>
      </c>
      <c r="H999" s="71"/>
      <c r="I999" s="72"/>
      <c r="J999" s="70"/>
      <c r="K999" s="278">
        <f t="shared" si="32"/>
        <v>0</v>
      </c>
      <c r="L999" s="278">
        <f t="shared" si="33"/>
        <v>0</v>
      </c>
      <c r="M999" s="75"/>
      <c r="N999" s="76"/>
      <c r="O999" s="76"/>
      <c r="P999" s="77"/>
      <c r="Q999" s="18" t="str">
        <f>IF(B999="","",VLOOKUP(B999,資料表!$A$3:$D$198,4,0))</f>
        <v/>
      </c>
    </row>
    <row r="1000" spans="1:17" ht="20.100000000000001" customHeight="1">
      <c r="A1000" s="290" t="str">
        <f>IF(B1000="","",VLOOKUP(B1000,資料表!$A$3:$E$298,5,0))</f>
        <v/>
      </c>
      <c r="B1000" s="67"/>
      <c r="C1000" s="259" t="str">
        <f>IF($B1000="","",VLOOKUP($B1000,資料表!$A:$C,2,FALSE))</f>
        <v/>
      </c>
      <c r="D1000" s="259" t="str">
        <f>IF($B1000="","",VLOOKUP($B1000,資料表!$A:$C,3,FALSE))</f>
        <v/>
      </c>
      <c r="E1000" s="263"/>
      <c r="F1000" s="261" t="str">
        <f>IF($E1000="","",VLOOKUP($E1000,資料表!$G:$I,2,FALSE))</f>
        <v/>
      </c>
      <c r="G1000" s="262" t="str">
        <f>IF($E1000="","",VLOOKUP($E1000,資料表!$G:$I,3,FALSE))</f>
        <v/>
      </c>
      <c r="H1000" s="71"/>
      <c r="I1000" s="72"/>
      <c r="J1000" s="70"/>
      <c r="K1000" s="278">
        <f t="shared" si="32"/>
        <v>0</v>
      </c>
      <c r="L1000" s="278">
        <f t="shared" si="33"/>
        <v>0</v>
      </c>
      <c r="M1000" s="75"/>
      <c r="N1000" s="76"/>
      <c r="O1000" s="76"/>
      <c r="P1000" s="77"/>
      <c r="Q1000" s="18" t="str">
        <f>IF(B1000="","",VLOOKUP(B1000,資料表!$A$3:$D$198,4,0))</f>
        <v/>
      </c>
    </row>
    <row r="1001" spans="1:17" ht="20.100000000000001" customHeight="1">
      <c r="A1001" s="290" t="str">
        <f>IF(B1001="","",VLOOKUP(B1001,資料表!$A$3:$E$298,5,0))</f>
        <v/>
      </c>
      <c r="B1001" s="67"/>
      <c r="C1001" s="259" t="str">
        <f>IF($B1001="","",VLOOKUP($B1001,資料表!$A:$C,2,FALSE))</f>
        <v/>
      </c>
      <c r="D1001" s="259" t="str">
        <f>IF($B1001="","",VLOOKUP($B1001,資料表!$A:$C,3,FALSE))</f>
        <v/>
      </c>
      <c r="E1001" s="263"/>
      <c r="F1001" s="261" t="str">
        <f>IF($E1001="","",VLOOKUP($E1001,資料表!$G:$I,2,FALSE))</f>
        <v/>
      </c>
      <c r="G1001" s="262" t="str">
        <f>IF($E1001="","",VLOOKUP($E1001,資料表!$G:$I,3,FALSE))</f>
        <v/>
      </c>
      <c r="H1001" s="71"/>
      <c r="I1001" s="72"/>
      <c r="J1001" s="70"/>
      <c r="K1001" s="278">
        <f t="shared" si="32"/>
        <v>0</v>
      </c>
      <c r="L1001" s="278">
        <f t="shared" si="33"/>
        <v>0</v>
      </c>
      <c r="M1001" s="75"/>
      <c r="N1001" s="76"/>
      <c r="O1001" s="76"/>
      <c r="P1001" s="77"/>
      <c r="Q1001" s="18" t="str">
        <f>IF(B1001="","",VLOOKUP(B1001,資料表!$A$3:$D$198,4,0))</f>
        <v/>
      </c>
    </row>
    <row r="1002" spans="1:17" ht="20.100000000000001" customHeight="1">
      <c r="A1002" s="290" t="str">
        <f>IF(B1002="","",VLOOKUP(B1002,資料表!$A$3:$E$298,5,0))</f>
        <v/>
      </c>
      <c r="B1002" s="67"/>
      <c r="C1002" s="259" t="str">
        <f>IF($B1002="","",VLOOKUP($B1002,資料表!$A:$C,2,FALSE))</f>
        <v/>
      </c>
      <c r="D1002" s="259" t="str">
        <f>IF($B1002="","",VLOOKUP($B1002,資料表!$A:$C,3,FALSE))</f>
        <v/>
      </c>
      <c r="E1002" s="263"/>
      <c r="F1002" s="261" t="str">
        <f>IF($E1002="","",VLOOKUP($E1002,資料表!$G:$I,2,FALSE))</f>
        <v/>
      </c>
      <c r="G1002" s="262" t="str">
        <f>IF($E1002="","",VLOOKUP($E1002,資料表!$G:$I,3,FALSE))</f>
        <v/>
      </c>
      <c r="H1002" s="71"/>
      <c r="I1002" s="72"/>
      <c r="J1002" s="70"/>
      <c r="K1002" s="278">
        <f t="shared" si="32"/>
        <v>0</v>
      </c>
      <c r="L1002" s="278">
        <f t="shared" si="33"/>
        <v>0</v>
      </c>
      <c r="M1002" s="75"/>
      <c r="N1002" s="76"/>
      <c r="O1002" s="76"/>
      <c r="P1002" s="77"/>
      <c r="Q1002" s="18" t="str">
        <f>IF(B1002="","",VLOOKUP(B1002,資料表!$A$3:$D$198,4,0))</f>
        <v/>
      </c>
    </row>
    <row r="1003" spans="1:17" ht="20.100000000000001" customHeight="1">
      <c r="A1003" s="290" t="str">
        <f>IF(B1003="","",VLOOKUP(B1003,資料表!$A$3:$E$298,5,0))</f>
        <v/>
      </c>
      <c r="B1003" s="67"/>
      <c r="C1003" s="259" t="str">
        <f>IF($B1003="","",VLOOKUP($B1003,資料表!$A:$C,2,FALSE))</f>
        <v/>
      </c>
      <c r="D1003" s="259" t="str">
        <f>IF($B1003="","",VLOOKUP($B1003,資料表!$A:$C,3,FALSE))</f>
        <v/>
      </c>
      <c r="E1003" s="263"/>
      <c r="F1003" s="261" t="str">
        <f>IF($E1003="","",VLOOKUP($E1003,資料表!$G:$I,2,FALSE))</f>
        <v/>
      </c>
      <c r="G1003" s="262" t="str">
        <f>IF($E1003="","",VLOOKUP($E1003,資料表!$G:$I,3,FALSE))</f>
        <v/>
      </c>
      <c r="H1003" s="71"/>
      <c r="I1003" s="72"/>
      <c r="J1003" s="70"/>
      <c r="K1003" s="278">
        <f t="shared" si="32"/>
        <v>0</v>
      </c>
      <c r="L1003" s="278">
        <f t="shared" si="33"/>
        <v>0</v>
      </c>
      <c r="M1003" s="75"/>
      <c r="N1003" s="76"/>
      <c r="O1003" s="76"/>
      <c r="P1003" s="77"/>
      <c r="Q1003" s="18" t="str">
        <f>IF(B1003="","",VLOOKUP(B1003,資料表!$A$3:$D$198,4,0))</f>
        <v/>
      </c>
    </row>
    <row r="1004" spans="1:17" ht="20.100000000000001" customHeight="1">
      <c r="A1004" s="290" t="str">
        <f>IF(B1004="","",VLOOKUP(B1004,資料表!$A$3:$E$298,5,0))</f>
        <v/>
      </c>
      <c r="B1004" s="67"/>
      <c r="C1004" s="259" t="str">
        <f>IF($B1004="","",VLOOKUP($B1004,資料表!$A:$C,2,FALSE))</f>
        <v/>
      </c>
      <c r="D1004" s="259" t="str">
        <f>IF($B1004="","",VLOOKUP($B1004,資料表!$A:$C,3,FALSE))</f>
        <v/>
      </c>
      <c r="E1004" s="263"/>
      <c r="F1004" s="261" t="str">
        <f>IF($E1004="","",VLOOKUP($E1004,資料表!$G:$I,2,FALSE))</f>
        <v/>
      </c>
      <c r="G1004" s="262" t="str">
        <f>IF($E1004="","",VLOOKUP($E1004,資料表!$G:$I,3,FALSE))</f>
        <v/>
      </c>
      <c r="H1004" s="71"/>
      <c r="I1004" s="72"/>
      <c r="J1004" s="70"/>
      <c r="K1004" s="278">
        <f t="shared" si="32"/>
        <v>0</v>
      </c>
      <c r="L1004" s="278">
        <f t="shared" si="33"/>
        <v>0</v>
      </c>
      <c r="M1004" s="75"/>
      <c r="N1004" s="76"/>
      <c r="O1004" s="76"/>
      <c r="P1004" s="77"/>
      <c r="Q1004" s="18" t="str">
        <f>IF(B1004="","",VLOOKUP(B1004,資料表!$A$3:$D$198,4,0))</f>
        <v/>
      </c>
    </row>
    <row r="1005" spans="1:17" ht="20.100000000000001" customHeight="1">
      <c r="A1005" s="290" t="str">
        <f>IF(B1005="","",VLOOKUP(B1005,資料表!$A$3:$E$298,5,0))</f>
        <v/>
      </c>
      <c r="B1005" s="67"/>
      <c r="C1005" s="259" t="str">
        <f>IF($B1005="","",VLOOKUP($B1005,資料表!$A:$C,2,FALSE))</f>
        <v/>
      </c>
      <c r="D1005" s="259" t="str">
        <f>IF($B1005="","",VLOOKUP($B1005,資料表!$A:$C,3,FALSE))</f>
        <v/>
      </c>
      <c r="E1005" s="263"/>
      <c r="F1005" s="261" t="str">
        <f>IF($E1005="","",VLOOKUP($E1005,資料表!$G:$I,2,FALSE))</f>
        <v/>
      </c>
      <c r="G1005" s="262" t="str">
        <f>IF($E1005="","",VLOOKUP($E1005,資料表!$G:$I,3,FALSE))</f>
        <v/>
      </c>
      <c r="H1005" s="71"/>
      <c r="I1005" s="72"/>
      <c r="J1005" s="70"/>
      <c r="K1005" s="278">
        <f t="shared" si="32"/>
        <v>0</v>
      </c>
      <c r="L1005" s="278">
        <f t="shared" si="33"/>
        <v>0</v>
      </c>
      <c r="M1005" s="75"/>
      <c r="N1005" s="76"/>
      <c r="O1005" s="76"/>
      <c r="P1005" s="77"/>
      <c r="Q1005" s="18" t="str">
        <f>IF(B1005="","",VLOOKUP(B1005,資料表!$A$3:$D$198,4,0))</f>
        <v/>
      </c>
    </row>
    <row r="1006" spans="1:17" ht="20.100000000000001" customHeight="1">
      <c r="A1006" s="290" t="str">
        <f>IF(B1006="","",VLOOKUP(B1006,資料表!$A$3:$E$298,5,0))</f>
        <v/>
      </c>
      <c r="B1006" s="67"/>
      <c r="C1006" s="259" t="str">
        <f>IF($B1006="","",VLOOKUP($B1006,資料表!$A:$C,2,FALSE))</f>
        <v/>
      </c>
      <c r="D1006" s="259" t="str">
        <f>IF($B1006="","",VLOOKUP($B1006,資料表!$A:$C,3,FALSE))</f>
        <v/>
      </c>
      <c r="E1006" s="263"/>
      <c r="F1006" s="261" t="str">
        <f>IF($E1006="","",VLOOKUP($E1006,資料表!$G:$I,2,FALSE))</f>
        <v/>
      </c>
      <c r="G1006" s="262" t="str">
        <f>IF($E1006="","",VLOOKUP($E1006,資料表!$G:$I,3,FALSE))</f>
        <v/>
      </c>
      <c r="H1006" s="71"/>
      <c r="I1006" s="72"/>
      <c r="J1006" s="70"/>
      <c r="K1006" s="278">
        <f t="shared" si="32"/>
        <v>0</v>
      </c>
      <c r="L1006" s="278">
        <f t="shared" si="33"/>
        <v>0</v>
      </c>
      <c r="M1006" s="75"/>
      <c r="N1006" s="76"/>
      <c r="O1006" s="76"/>
      <c r="P1006" s="77"/>
      <c r="Q1006" s="18" t="str">
        <f>IF(B1006="","",VLOOKUP(B1006,資料表!$A$3:$D$198,4,0))</f>
        <v/>
      </c>
    </row>
    <row r="1007" spans="1:17" ht="20.100000000000001" customHeight="1">
      <c r="A1007" s="290" t="str">
        <f>IF(B1007="","",VLOOKUP(B1007,資料表!$A$3:$E$298,5,0))</f>
        <v/>
      </c>
      <c r="B1007" s="67"/>
      <c r="C1007" s="259" t="str">
        <f>IF($B1007="","",VLOOKUP($B1007,資料表!$A:$C,2,FALSE))</f>
        <v/>
      </c>
      <c r="D1007" s="259" t="str">
        <f>IF($B1007="","",VLOOKUP($B1007,資料表!$A:$C,3,FALSE))</f>
        <v/>
      </c>
      <c r="E1007" s="263"/>
      <c r="F1007" s="261" t="str">
        <f>IF($E1007="","",VLOOKUP($E1007,資料表!$G:$I,2,FALSE))</f>
        <v/>
      </c>
      <c r="G1007" s="262" t="str">
        <f>IF($E1007="","",VLOOKUP($E1007,資料表!$G:$I,3,FALSE))</f>
        <v/>
      </c>
      <c r="H1007" s="71"/>
      <c r="I1007" s="72"/>
      <c r="J1007" s="70"/>
      <c r="K1007" s="278">
        <f t="shared" si="32"/>
        <v>0</v>
      </c>
      <c r="L1007" s="278">
        <f t="shared" si="33"/>
        <v>0</v>
      </c>
      <c r="M1007" s="75"/>
      <c r="N1007" s="76"/>
      <c r="O1007" s="76"/>
      <c r="P1007" s="77"/>
      <c r="Q1007" s="18" t="str">
        <f>IF(B1007="","",VLOOKUP(B1007,資料表!$A$3:$D$198,4,0))</f>
        <v/>
      </c>
    </row>
    <row r="1008" spans="1:17" ht="20.100000000000001" customHeight="1">
      <c r="A1008" s="290" t="str">
        <f>IF(B1008="","",VLOOKUP(B1008,資料表!$A$3:$E$298,5,0))</f>
        <v/>
      </c>
      <c r="B1008" s="67"/>
      <c r="C1008" s="259" t="str">
        <f>IF($B1008="","",VLOOKUP($B1008,資料表!$A:$C,2,FALSE))</f>
        <v/>
      </c>
      <c r="D1008" s="259" t="str">
        <f>IF($B1008="","",VLOOKUP($B1008,資料表!$A:$C,3,FALSE))</f>
        <v/>
      </c>
      <c r="E1008" s="263"/>
      <c r="F1008" s="261" t="str">
        <f>IF($E1008="","",VLOOKUP($E1008,資料表!$G:$I,2,FALSE))</f>
        <v/>
      </c>
      <c r="G1008" s="262" t="str">
        <f>IF($E1008="","",VLOOKUP($E1008,資料表!$G:$I,3,FALSE))</f>
        <v/>
      </c>
      <c r="H1008" s="71"/>
      <c r="I1008" s="72"/>
      <c r="J1008" s="70"/>
      <c r="K1008" s="278">
        <f t="shared" si="32"/>
        <v>0</v>
      </c>
      <c r="L1008" s="278">
        <f t="shared" si="33"/>
        <v>0</v>
      </c>
      <c r="M1008" s="75"/>
      <c r="N1008" s="76"/>
      <c r="O1008" s="76"/>
      <c r="P1008" s="77"/>
      <c r="Q1008" s="18" t="str">
        <f>IF(B1008="","",VLOOKUP(B1008,資料表!$A$3:$D$198,4,0))</f>
        <v/>
      </c>
    </row>
    <row r="1009" spans="1:17" ht="20.100000000000001" customHeight="1">
      <c r="A1009" s="290" t="str">
        <f>IF(B1009="","",VLOOKUP(B1009,資料表!$A$3:$E$298,5,0))</f>
        <v/>
      </c>
      <c r="B1009" s="67"/>
      <c r="C1009" s="259" t="str">
        <f>IF($B1009="","",VLOOKUP($B1009,資料表!$A:$C,2,FALSE))</f>
        <v/>
      </c>
      <c r="D1009" s="259" t="str">
        <f>IF($B1009="","",VLOOKUP($B1009,資料表!$A:$C,3,FALSE))</f>
        <v/>
      </c>
      <c r="E1009" s="263"/>
      <c r="F1009" s="261" t="str">
        <f>IF($E1009="","",VLOOKUP($E1009,資料表!$G:$I,2,FALSE))</f>
        <v/>
      </c>
      <c r="G1009" s="262" t="str">
        <f>IF($E1009="","",VLOOKUP($E1009,資料表!$G:$I,3,FALSE))</f>
        <v/>
      </c>
      <c r="H1009" s="71"/>
      <c r="I1009" s="72"/>
      <c r="J1009" s="70"/>
      <c r="K1009" s="278">
        <f t="shared" si="32"/>
        <v>0</v>
      </c>
      <c r="L1009" s="278">
        <f t="shared" si="33"/>
        <v>0</v>
      </c>
      <c r="M1009" s="75"/>
      <c r="N1009" s="76"/>
      <c r="O1009" s="76"/>
      <c r="P1009" s="77"/>
      <c r="Q1009" s="18" t="str">
        <f>IF(B1009="","",VLOOKUP(B1009,資料表!$A$3:$D$198,4,0))</f>
        <v/>
      </c>
    </row>
    <row r="1010" spans="1:17" ht="20.100000000000001" customHeight="1">
      <c r="A1010" s="290" t="str">
        <f>IF(B1010="","",VLOOKUP(B1010,資料表!$A$3:$E$298,5,0))</f>
        <v/>
      </c>
      <c r="B1010" s="67"/>
      <c r="C1010" s="259" t="str">
        <f>IF($B1010="","",VLOOKUP($B1010,資料表!$A:$C,2,FALSE))</f>
        <v/>
      </c>
      <c r="D1010" s="259" t="str">
        <f>IF($B1010="","",VLOOKUP($B1010,資料表!$A:$C,3,FALSE))</f>
        <v/>
      </c>
      <c r="E1010" s="263"/>
      <c r="F1010" s="261" t="str">
        <f>IF($E1010="","",VLOOKUP($E1010,資料表!$G:$I,2,FALSE))</f>
        <v/>
      </c>
      <c r="G1010" s="262" t="str">
        <f>IF($E1010="","",VLOOKUP($E1010,資料表!$G:$I,3,FALSE))</f>
        <v/>
      </c>
      <c r="H1010" s="71"/>
      <c r="I1010" s="72"/>
      <c r="J1010" s="70"/>
      <c r="K1010" s="278">
        <f t="shared" si="32"/>
        <v>0</v>
      </c>
      <c r="L1010" s="278">
        <f t="shared" si="33"/>
        <v>0</v>
      </c>
      <c r="M1010" s="75"/>
      <c r="N1010" s="76"/>
      <c r="O1010" s="76"/>
      <c r="P1010" s="77"/>
      <c r="Q1010" s="18" t="str">
        <f>IF(B1010="","",VLOOKUP(B1010,資料表!$A$3:$D$198,4,0))</f>
        <v/>
      </c>
    </row>
    <row r="1011" spans="1:17" ht="20.100000000000001" customHeight="1">
      <c r="A1011" s="290" t="str">
        <f>IF(B1011="","",VLOOKUP(B1011,資料表!$A$3:$E$298,5,0))</f>
        <v/>
      </c>
      <c r="B1011" s="67"/>
      <c r="C1011" s="259" t="str">
        <f>IF($B1011="","",VLOOKUP($B1011,資料表!$A:$C,2,FALSE))</f>
        <v/>
      </c>
      <c r="D1011" s="259" t="str">
        <f>IF($B1011="","",VLOOKUP($B1011,資料表!$A:$C,3,FALSE))</f>
        <v/>
      </c>
      <c r="E1011" s="263"/>
      <c r="F1011" s="261" t="str">
        <f>IF($E1011="","",VLOOKUP($E1011,資料表!$G:$I,2,FALSE))</f>
        <v/>
      </c>
      <c r="G1011" s="262" t="str">
        <f>IF($E1011="","",VLOOKUP($E1011,資料表!$G:$I,3,FALSE))</f>
        <v/>
      </c>
      <c r="H1011" s="71"/>
      <c r="I1011" s="72"/>
      <c r="J1011" s="70"/>
      <c r="K1011" s="278">
        <f t="shared" si="32"/>
        <v>0</v>
      </c>
      <c r="L1011" s="278">
        <f t="shared" si="33"/>
        <v>0</v>
      </c>
      <c r="M1011" s="75"/>
      <c r="N1011" s="76"/>
      <c r="O1011" s="76"/>
      <c r="P1011" s="77"/>
      <c r="Q1011" s="18" t="str">
        <f>IF(B1011="","",VLOOKUP(B1011,資料表!$A$3:$D$198,4,0))</f>
        <v/>
      </c>
    </row>
    <row r="1012" spans="1:17" ht="20.100000000000001" customHeight="1">
      <c r="A1012" s="290" t="str">
        <f>IF(B1012="","",VLOOKUP(B1012,資料表!$A$3:$E$298,5,0))</f>
        <v/>
      </c>
      <c r="B1012" s="67"/>
      <c r="C1012" s="259" t="str">
        <f>IF($B1012="","",VLOOKUP($B1012,資料表!$A:$C,2,FALSE))</f>
        <v/>
      </c>
      <c r="D1012" s="259" t="str">
        <f>IF($B1012="","",VLOOKUP($B1012,資料表!$A:$C,3,FALSE))</f>
        <v/>
      </c>
      <c r="E1012" s="263"/>
      <c r="F1012" s="261" t="str">
        <f>IF($E1012="","",VLOOKUP($E1012,資料表!$G:$I,2,FALSE))</f>
        <v/>
      </c>
      <c r="G1012" s="262" t="str">
        <f>IF($E1012="","",VLOOKUP($E1012,資料表!$G:$I,3,FALSE))</f>
        <v/>
      </c>
      <c r="H1012" s="71"/>
      <c r="I1012" s="72"/>
      <c r="J1012" s="70"/>
      <c r="K1012" s="278">
        <f t="shared" si="32"/>
        <v>0</v>
      </c>
      <c r="L1012" s="278">
        <f t="shared" si="33"/>
        <v>0</v>
      </c>
      <c r="M1012" s="75"/>
      <c r="N1012" s="76"/>
      <c r="O1012" s="76"/>
      <c r="P1012" s="77"/>
      <c r="Q1012" s="18" t="str">
        <f>IF(B1012="","",VLOOKUP(B1012,資料表!$A$3:$D$198,4,0))</f>
        <v/>
      </c>
    </row>
    <row r="1013" spans="1:17" ht="20.100000000000001" customHeight="1">
      <c r="A1013" s="290" t="str">
        <f>IF(B1013="","",VLOOKUP(B1013,資料表!$A$3:$E$298,5,0))</f>
        <v/>
      </c>
      <c r="B1013" s="67"/>
      <c r="C1013" s="259" t="str">
        <f>IF($B1013="","",VLOOKUP($B1013,資料表!$A:$C,2,FALSE))</f>
        <v/>
      </c>
      <c r="D1013" s="259" t="str">
        <f>IF($B1013="","",VLOOKUP($B1013,資料表!$A:$C,3,FALSE))</f>
        <v/>
      </c>
      <c r="E1013" s="263"/>
      <c r="F1013" s="261" t="str">
        <f>IF($E1013="","",VLOOKUP($E1013,資料表!$G:$I,2,FALSE))</f>
        <v/>
      </c>
      <c r="G1013" s="262" t="str">
        <f>IF($E1013="","",VLOOKUP($E1013,資料表!$G:$I,3,FALSE))</f>
        <v/>
      </c>
      <c r="H1013" s="71"/>
      <c r="I1013" s="72"/>
      <c r="J1013" s="70"/>
      <c r="K1013" s="278">
        <f t="shared" si="32"/>
        <v>0</v>
      </c>
      <c r="L1013" s="278">
        <f t="shared" si="33"/>
        <v>0</v>
      </c>
      <c r="M1013" s="75"/>
      <c r="N1013" s="76"/>
      <c r="O1013" s="76"/>
      <c r="P1013" s="77"/>
      <c r="Q1013" s="18" t="str">
        <f>IF(B1013="","",VLOOKUP(B1013,資料表!$A$3:$D$198,4,0))</f>
        <v/>
      </c>
    </row>
    <row r="1014" spans="1:17" ht="20.100000000000001" customHeight="1">
      <c r="A1014" s="290" t="str">
        <f>IF(B1014="","",VLOOKUP(B1014,資料表!$A$3:$E$298,5,0))</f>
        <v/>
      </c>
      <c r="B1014" s="67"/>
      <c r="C1014" s="259" t="str">
        <f>IF($B1014="","",VLOOKUP($B1014,資料表!$A:$C,2,FALSE))</f>
        <v/>
      </c>
      <c r="D1014" s="259" t="str">
        <f>IF($B1014="","",VLOOKUP($B1014,資料表!$A:$C,3,FALSE))</f>
        <v/>
      </c>
      <c r="E1014" s="263"/>
      <c r="F1014" s="261" t="str">
        <f>IF($E1014="","",VLOOKUP($E1014,資料表!$G:$I,2,FALSE))</f>
        <v/>
      </c>
      <c r="G1014" s="262" t="str">
        <f>IF($E1014="","",VLOOKUP($E1014,資料表!$G:$I,3,FALSE))</f>
        <v/>
      </c>
      <c r="H1014" s="71"/>
      <c r="I1014" s="72"/>
      <c r="J1014" s="70"/>
      <c r="K1014" s="278">
        <f t="shared" si="32"/>
        <v>0</v>
      </c>
      <c r="L1014" s="278">
        <f t="shared" si="33"/>
        <v>0</v>
      </c>
      <c r="M1014" s="75"/>
      <c r="N1014" s="76"/>
      <c r="O1014" s="76"/>
      <c r="P1014" s="77"/>
      <c r="Q1014" s="18" t="str">
        <f>IF(B1014="","",VLOOKUP(B1014,資料表!$A$3:$D$198,4,0))</f>
        <v/>
      </c>
    </row>
    <row r="1015" spans="1:17" ht="20.100000000000001" customHeight="1">
      <c r="A1015" s="290" t="str">
        <f>IF(B1015="","",VLOOKUP(B1015,資料表!$A$3:$E$298,5,0))</f>
        <v/>
      </c>
      <c r="B1015" s="67"/>
      <c r="C1015" s="259" t="str">
        <f>IF($B1015="","",VLOOKUP($B1015,資料表!$A:$C,2,FALSE))</f>
        <v/>
      </c>
      <c r="D1015" s="259" t="str">
        <f>IF($B1015="","",VLOOKUP($B1015,資料表!$A:$C,3,FALSE))</f>
        <v/>
      </c>
      <c r="E1015" s="263"/>
      <c r="F1015" s="261" t="str">
        <f>IF($E1015="","",VLOOKUP($E1015,資料表!$G:$I,2,FALSE))</f>
        <v/>
      </c>
      <c r="G1015" s="262" t="str">
        <f>IF($E1015="","",VLOOKUP($E1015,資料表!$G:$I,3,FALSE))</f>
        <v/>
      </c>
      <c r="H1015" s="71"/>
      <c r="I1015" s="72"/>
      <c r="J1015" s="70"/>
      <c r="K1015" s="278">
        <f t="shared" si="32"/>
        <v>0</v>
      </c>
      <c r="L1015" s="278">
        <f t="shared" si="33"/>
        <v>0</v>
      </c>
      <c r="M1015" s="75"/>
      <c r="N1015" s="76"/>
      <c r="O1015" s="76"/>
      <c r="P1015" s="77"/>
      <c r="Q1015" s="18" t="str">
        <f>IF(B1015="","",VLOOKUP(B1015,資料表!$A$3:$D$198,4,0))</f>
        <v/>
      </c>
    </row>
    <row r="1016" spans="1:17" ht="20.100000000000001" customHeight="1">
      <c r="A1016" s="290" t="str">
        <f>IF(B1016="","",VLOOKUP(B1016,資料表!$A$3:$E$298,5,0))</f>
        <v/>
      </c>
      <c r="B1016" s="67"/>
      <c r="C1016" s="259" t="str">
        <f>IF($B1016="","",VLOOKUP($B1016,資料表!$A:$C,2,FALSE))</f>
        <v/>
      </c>
      <c r="D1016" s="259" t="str">
        <f>IF($B1016="","",VLOOKUP($B1016,資料表!$A:$C,3,FALSE))</f>
        <v/>
      </c>
      <c r="E1016" s="263"/>
      <c r="F1016" s="261" t="str">
        <f>IF($E1016="","",VLOOKUP($E1016,資料表!$G:$I,2,FALSE))</f>
        <v/>
      </c>
      <c r="G1016" s="262" t="str">
        <f>IF($E1016="","",VLOOKUP($E1016,資料表!$G:$I,3,FALSE))</f>
        <v/>
      </c>
      <c r="H1016" s="71"/>
      <c r="I1016" s="72"/>
      <c r="J1016" s="70"/>
      <c r="K1016" s="278">
        <f t="shared" si="32"/>
        <v>0</v>
      </c>
      <c r="L1016" s="278">
        <f t="shared" si="33"/>
        <v>0</v>
      </c>
      <c r="M1016" s="75"/>
      <c r="N1016" s="76"/>
      <c r="O1016" s="76"/>
      <c r="P1016" s="77"/>
      <c r="Q1016" s="18" t="str">
        <f>IF(B1016="","",VLOOKUP(B1016,資料表!$A$3:$D$198,4,0))</f>
        <v/>
      </c>
    </row>
    <row r="1017" spans="1:17" ht="20.100000000000001" customHeight="1">
      <c r="A1017" s="290" t="str">
        <f>IF(B1017="","",VLOOKUP(B1017,資料表!$A$3:$E$298,5,0))</f>
        <v/>
      </c>
      <c r="B1017" s="67"/>
      <c r="C1017" s="259" t="str">
        <f>IF($B1017="","",VLOOKUP($B1017,資料表!$A:$C,2,FALSE))</f>
        <v/>
      </c>
      <c r="D1017" s="259" t="str">
        <f>IF($B1017="","",VLOOKUP($B1017,資料表!$A:$C,3,FALSE))</f>
        <v/>
      </c>
      <c r="E1017" s="263"/>
      <c r="F1017" s="261" t="str">
        <f>IF($E1017="","",VLOOKUP($E1017,資料表!$G:$I,2,FALSE))</f>
        <v/>
      </c>
      <c r="G1017" s="262" t="str">
        <f>IF($E1017="","",VLOOKUP($E1017,資料表!$G:$I,3,FALSE))</f>
        <v/>
      </c>
      <c r="H1017" s="71"/>
      <c r="I1017" s="72"/>
      <c r="J1017" s="70"/>
      <c r="K1017" s="278">
        <f t="shared" si="32"/>
        <v>0</v>
      </c>
      <c r="L1017" s="278">
        <f t="shared" si="33"/>
        <v>0</v>
      </c>
      <c r="M1017" s="75"/>
      <c r="N1017" s="76"/>
      <c r="O1017" s="76"/>
      <c r="P1017" s="77"/>
      <c r="Q1017" s="18" t="str">
        <f>IF(B1017="","",VLOOKUP(B1017,資料表!$A$3:$D$198,4,0))</f>
        <v/>
      </c>
    </row>
    <row r="1018" spans="1:17" ht="20.100000000000001" customHeight="1">
      <c r="A1018" s="290" t="str">
        <f>IF(B1018="","",VLOOKUP(B1018,資料表!$A$3:$E$298,5,0))</f>
        <v/>
      </c>
      <c r="B1018" s="67"/>
      <c r="C1018" s="259" t="str">
        <f>IF($B1018="","",VLOOKUP($B1018,資料表!$A:$C,2,FALSE))</f>
        <v/>
      </c>
      <c r="D1018" s="259" t="str">
        <f>IF($B1018="","",VLOOKUP($B1018,資料表!$A:$C,3,FALSE))</f>
        <v/>
      </c>
      <c r="E1018" s="263"/>
      <c r="F1018" s="261" t="str">
        <f>IF($E1018="","",VLOOKUP($E1018,資料表!$G:$I,2,FALSE))</f>
        <v/>
      </c>
      <c r="G1018" s="262" t="str">
        <f>IF($E1018="","",VLOOKUP($E1018,資料表!$G:$I,3,FALSE))</f>
        <v/>
      </c>
      <c r="H1018" s="71"/>
      <c r="I1018" s="72"/>
      <c r="J1018" s="70"/>
      <c r="K1018" s="278">
        <f t="shared" si="32"/>
        <v>0</v>
      </c>
      <c r="L1018" s="278">
        <f t="shared" si="33"/>
        <v>0</v>
      </c>
      <c r="M1018" s="75"/>
      <c r="N1018" s="76"/>
      <c r="O1018" s="76"/>
      <c r="P1018" s="77"/>
      <c r="Q1018" s="18" t="str">
        <f>IF(B1018="","",VLOOKUP(B1018,資料表!$A$3:$D$198,4,0))</f>
        <v/>
      </c>
    </row>
    <row r="1019" spans="1:17" ht="20.100000000000001" customHeight="1">
      <c r="A1019" s="290" t="str">
        <f>IF(B1019="","",VLOOKUP(B1019,資料表!$A$3:$E$298,5,0))</f>
        <v/>
      </c>
      <c r="B1019" s="67"/>
      <c r="C1019" s="259" t="str">
        <f>IF($B1019="","",VLOOKUP($B1019,資料表!$A:$C,2,FALSE))</f>
        <v/>
      </c>
      <c r="D1019" s="259" t="str">
        <f>IF($B1019="","",VLOOKUP($B1019,資料表!$A:$C,3,FALSE))</f>
        <v/>
      </c>
      <c r="E1019" s="263"/>
      <c r="F1019" s="261" t="str">
        <f>IF($E1019="","",VLOOKUP($E1019,資料表!$G:$I,2,FALSE))</f>
        <v/>
      </c>
      <c r="G1019" s="262" t="str">
        <f>IF($E1019="","",VLOOKUP($E1019,資料表!$G:$I,3,FALSE))</f>
        <v/>
      </c>
      <c r="H1019" s="71"/>
      <c r="I1019" s="72"/>
      <c r="J1019" s="70"/>
      <c r="K1019" s="278">
        <f t="shared" si="32"/>
        <v>0</v>
      </c>
      <c r="L1019" s="278">
        <f t="shared" si="33"/>
        <v>0</v>
      </c>
      <c r="M1019" s="75"/>
      <c r="N1019" s="76"/>
      <c r="O1019" s="76"/>
      <c r="P1019" s="77"/>
      <c r="Q1019" s="18" t="str">
        <f>IF(B1019="","",VLOOKUP(B1019,資料表!$A$3:$D$198,4,0))</f>
        <v/>
      </c>
    </row>
    <row r="1020" spans="1:17" ht="20.100000000000001" customHeight="1">
      <c r="A1020" s="290" t="str">
        <f>IF(B1020="","",VLOOKUP(B1020,資料表!$A$3:$E$298,5,0))</f>
        <v/>
      </c>
      <c r="B1020" s="67"/>
      <c r="C1020" s="259" t="str">
        <f>IF($B1020="","",VLOOKUP($B1020,資料表!$A:$C,2,FALSE))</f>
        <v/>
      </c>
      <c r="D1020" s="259" t="str">
        <f>IF($B1020="","",VLOOKUP($B1020,資料表!$A:$C,3,FALSE))</f>
        <v/>
      </c>
      <c r="E1020" s="263"/>
      <c r="F1020" s="261" t="str">
        <f>IF($E1020="","",VLOOKUP($E1020,資料表!$G:$I,2,FALSE))</f>
        <v/>
      </c>
      <c r="G1020" s="262" t="str">
        <f>IF($E1020="","",VLOOKUP($E1020,資料表!$G:$I,3,FALSE))</f>
        <v/>
      </c>
      <c r="H1020" s="71"/>
      <c r="I1020" s="72"/>
      <c r="J1020" s="70"/>
      <c r="K1020" s="278">
        <f t="shared" si="32"/>
        <v>0</v>
      </c>
      <c r="L1020" s="278">
        <f t="shared" si="33"/>
        <v>0</v>
      </c>
      <c r="M1020" s="75"/>
      <c r="N1020" s="76"/>
      <c r="O1020" s="76"/>
      <c r="P1020" s="77"/>
      <c r="Q1020" s="18" t="str">
        <f>IF(B1020="","",VLOOKUP(B1020,資料表!$A$3:$D$198,4,0))</f>
        <v/>
      </c>
    </row>
    <row r="1021" spans="1:17" ht="20.100000000000001" customHeight="1">
      <c r="A1021" s="290" t="str">
        <f>IF(B1021="","",VLOOKUP(B1021,資料表!$A$3:$E$298,5,0))</f>
        <v/>
      </c>
      <c r="B1021" s="67"/>
      <c r="C1021" s="259" t="str">
        <f>IF($B1021="","",VLOOKUP($B1021,資料表!$A:$C,2,FALSE))</f>
        <v/>
      </c>
      <c r="D1021" s="259" t="str">
        <f>IF($B1021="","",VLOOKUP($B1021,資料表!$A:$C,3,FALSE))</f>
        <v/>
      </c>
      <c r="E1021" s="263"/>
      <c r="F1021" s="261" t="str">
        <f>IF($E1021="","",VLOOKUP($E1021,資料表!$G:$I,2,FALSE))</f>
        <v/>
      </c>
      <c r="G1021" s="262" t="str">
        <f>IF($E1021="","",VLOOKUP($E1021,資料表!$G:$I,3,FALSE))</f>
        <v/>
      </c>
      <c r="H1021" s="71"/>
      <c r="I1021" s="72"/>
      <c r="J1021" s="70"/>
      <c r="K1021" s="278">
        <f t="shared" si="32"/>
        <v>0</v>
      </c>
      <c r="L1021" s="278">
        <f t="shared" si="33"/>
        <v>0</v>
      </c>
      <c r="M1021" s="75"/>
      <c r="N1021" s="76"/>
      <c r="O1021" s="76"/>
      <c r="P1021" s="77"/>
      <c r="Q1021" s="18" t="str">
        <f>IF(B1021="","",VLOOKUP(B1021,資料表!$A$3:$D$198,4,0))</f>
        <v/>
      </c>
    </row>
    <row r="1022" spans="1:17" ht="20.100000000000001" customHeight="1">
      <c r="A1022" s="290" t="str">
        <f>IF(B1022="","",VLOOKUP(B1022,資料表!$A$3:$E$298,5,0))</f>
        <v/>
      </c>
      <c r="B1022" s="67"/>
      <c r="C1022" s="259" t="str">
        <f>IF($B1022="","",VLOOKUP($B1022,資料表!$A:$C,2,FALSE))</f>
        <v/>
      </c>
      <c r="D1022" s="259" t="str">
        <f>IF($B1022="","",VLOOKUP($B1022,資料表!$A:$C,3,FALSE))</f>
        <v/>
      </c>
      <c r="E1022" s="263"/>
      <c r="F1022" s="261" t="str">
        <f>IF($E1022="","",VLOOKUP($E1022,資料表!$G:$I,2,FALSE))</f>
        <v/>
      </c>
      <c r="G1022" s="262" t="str">
        <f>IF($E1022="","",VLOOKUP($E1022,資料表!$G:$I,3,FALSE))</f>
        <v/>
      </c>
      <c r="H1022" s="71"/>
      <c r="I1022" s="72"/>
      <c r="J1022" s="70"/>
      <c r="K1022" s="278">
        <f t="shared" si="32"/>
        <v>0</v>
      </c>
      <c r="L1022" s="278">
        <f t="shared" si="33"/>
        <v>0</v>
      </c>
      <c r="M1022" s="75"/>
      <c r="N1022" s="76"/>
      <c r="O1022" s="76"/>
      <c r="P1022" s="77"/>
      <c r="Q1022" s="18" t="str">
        <f>IF(B1022="","",VLOOKUP(B1022,資料表!$A$3:$D$198,4,0))</f>
        <v/>
      </c>
    </row>
    <row r="1023" spans="1:17" ht="20.100000000000001" customHeight="1">
      <c r="A1023" s="290" t="str">
        <f>IF(B1023="","",VLOOKUP(B1023,資料表!$A$3:$E$298,5,0))</f>
        <v/>
      </c>
      <c r="B1023" s="67"/>
      <c r="C1023" s="259" t="str">
        <f>IF($B1023="","",VLOOKUP($B1023,資料表!$A:$C,2,FALSE))</f>
        <v/>
      </c>
      <c r="D1023" s="259" t="str">
        <f>IF($B1023="","",VLOOKUP($B1023,資料表!$A:$C,3,FALSE))</f>
        <v/>
      </c>
      <c r="E1023" s="263"/>
      <c r="F1023" s="261" t="str">
        <f>IF($E1023="","",VLOOKUP($E1023,資料表!$G:$I,2,FALSE))</f>
        <v/>
      </c>
      <c r="G1023" s="262" t="str">
        <f>IF($E1023="","",VLOOKUP($E1023,資料表!$G:$I,3,FALSE))</f>
        <v/>
      </c>
      <c r="H1023" s="71"/>
      <c r="I1023" s="72"/>
      <c r="J1023" s="70"/>
      <c r="K1023" s="278">
        <f t="shared" si="32"/>
        <v>0</v>
      </c>
      <c r="L1023" s="278">
        <f t="shared" si="33"/>
        <v>0</v>
      </c>
      <c r="M1023" s="75"/>
      <c r="N1023" s="76"/>
      <c r="O1023" s="76"/>
      <c r="P1023" s="77"/>
      <c r="Q1023" s="18" t="str">
        <f>IF(B1023="","",VLOOKUP(B1023,資料表!$A$3:$D$198,4,0))</f>
        <v/>
      </c>
    </row>
    <row r="1024" spans="1:17" ht="20.100000000000001" customHeight="1">
      <c r="A1024" s="290" t="str">
        <f>IF(B1024="","",VLOOKUP(B1024,資料表!$A$3:$E$298,5,0))</f>
        <v/>
      </c>
      <c r="B1024" s="67"/>
      <c r="C1024" s="259" t="str">
        <f>IF($B1024="","",VLOOKUP($B1024,資料表!$A:$C,2,FALSE))</f>
        <v/>
      </c>
      <c r="D1024" s="259" t="str">
        <f>IF($B1024="","",VLOOKUP($B1024,資料表!$A:$C,3,FALSE))</f>
        <v/>
      </c>
      <c r="E1024" s="263"/>
      <c r="F1024" s="261" t="str">
        <f>IF($E1024="","",VLOOKUP($E1024,資料表!$G:$I,2,FALSE))</f>
        <v/>
      </c>
      <c r="G1024" s="262" t="str">
        <f>IF($E1024="","",VLOOKUP($E1024,資料表!$G:$I,3,FALSE))</f>
        <v/>
      </c>
      <c r="H1024" s="71"/>
      <c r="I1024" s="72"/>
      <c r="J1024" s="70"/>
      <c r="K1024" s="278">
        <f t="shared" si="32"/>
        <v>0</v>
      </c>
      <c r="L1024" s="278">
        <f t="shared" si="33"/>
        <v>0</v>
      </c>
      <c r="M1024" s="75"/>
      <c r="N1024" s="76"/>
      <c r="O1024" s="76"/>
      <c r="P1024" s="77"/>
      <c r="Q1024" s="18" t="str">
        <f>IF(B1024="","",VLOOKUP(B1024,資料表!$A$3:$D$198,4,0))</f>
        <v/>
      </c>
    </row>
    <row r="1025" spans="1:17" ht="20.100000000000001" customHeight="1">
      <c r="A1025" s="290" t="str">
        <f>IF(B1025="","",VLOOKUP(B1025,資料表!$A$3:$E$298,5,0))</f>
        <v/>
      </c>
      <c r="B1025" s="67"/>
      <c r="C1025" s="259" t="str">
        <f>IF($B1025="","",VLOOKUP($B1025,資料表!$A:$C,2,FALSE))</f>
        <v/>
      </c>
      <c r="D1025" s="259" t="str">
        <f>IF($B1025="","",VLOOKUP($B1025,資料表!$A:$C,3,FALSE))</f>
        <v/>
      </c>
      <c r="E1025" s="263"/>
      <c r="F1025" s="261" t="str">
        <f>IF($E1025="","",VLOOKUP($E1025,資料表!$G:$I,2,FALSE))</f>
        <v/>
      </c>
      <c r="G1025" s="262" t="str">
        <f>IF($E1025="","",VLOOKUP($E1025,資料表!$G:$I,3,FALSE))</f>
        <v/>
      </c>
      <c r="H1025" s="71"/>
      <c r="I1025" s="72"/>
      <c r="J1025" s="70"/>
      <c r="K1025" s="278">
        <f t="shared" si="32"/>
        <v>0</v>
      </c>
      <c r="L1025" s="278">
        <f t="shared" si="33"/>
        <v>0</v>
      </c>
      <c r="M1025" s="75"/>
      <c r="N1025" s="76"/>
      <c r="O1025" s="76"/>
      <c r="P1025" s="77"/>
      <c r="Q1025" s="18" t="str">
        <f>IF(B1025="","",VLOOKUP(B1025,資料表!$A$3:$D$198,4,0))</f>
        <v/>
      </c>
    </row>
    <row r="1026" spans="1:17" ht="20.100000000000001" customHeight="1">
      <c r="A1026" s="290" t="str">
        <f>IF(B1026="","",VLOOKUP(B1026,資料表!$A$3:$E$298,5,0))</f>
        <v/>
      </c>
      <c r="B1026" s="67"/>
      <c r="C1026" s="259" t="str">
        <f>IF($B1026="","",VLOOKUP($B1026,資料表!$A:$C,2,FALSE))</f>
        <v/>
      </c>
      <c r="D1026" s="259" t="str">
        <f>IF($B1026="","",VLOOKUP($B1026,資料表!$A:$C,3,FALSE))</f>
        <v/>
      </c>
      <c r="E1026" s="263"/>
      <c r="F1026" s="261" t="str">
        <f>IF($E1026="","",VLOOKUP($E1026,資料表!$G:$I,2,FALSE))</f>
        <v/>
      </c>
      <c r="G1026" s="262" t="str">
        <f>IF($E1026="","",VLOOKUP($E1026,資料表!$G:$I,3,FALSE))</f>
        <v/>
      </c>
      <c r="H1026" s="71"/>
      <c r="I1026" s="72"/>
      <c r="J1026" s="70"/>
      <c r="K1026" s="278">
        <f t="shared" si="32"/>
        <v>0</v>
      </c>
      <c r="L1026" s="278">
        <f t="shared" si="33"/>
        <v>0</v>
      </c>
      <c r="M1026" s="75"/>
      <c r="N1026" s="76"/>
      <c r="O1026" s="76"/>
      <c r="P1026" s="77"/>
      <c r="Q1026" s="18" t="str">
        <f>IF(B1026="","",VLOOKUP(B1026,資料表!$A$3:$D$198,4,0))</f>
        <v/>
      </c>
    </row>
    <row r="1027" spans="1:17" ht="20.100000000000001" customHeight="1">
      <c r="A1027" s="290" t="str">
        <f>IF(B1027="","",VLOOKUP(B1027,資料表!$A$3:$E$298,5,0))</f>
        <v/>
      </c>
      <c r="B1027" s="67"/>
      <c r="C1027" s="259" t="str">
        <f>IF($B1027="","",VLOOKUP($B1027,資料表!$A:$C,2,FALSE))</f>
        <v/>
      </c>
      <c r="D1027" s="259" t="str">
        <f>IF($B1027="","",VLOOKUP($B1027,資料表!$A:$C,3,FALSE))</f>
        <v/>
      </c>
      <c r="E1027" s="263"/>
      <c r="F1027" s="261" t="str">
        <f>IF($E1027="","",VLOOKUP($E1027,資料表!$G:$I,2,FALSE))</f>
        <v/>
      </c>
      <c r="G1027" s="262" t="str">
        <f>IF($E1027="","",VLOOKUP($E1027,資料表!$G:$I,3,FALSE))</f>
        <v/>
      </c>
      <c r="H1027" s="71"/>
      <c r="I1027" s="72"/>
      <c r="J1027" s="70"/>
      <c r="K1027" s="278">
        <f t="shared" si="32"/>
        <v>0</v>
      </c>
      <c r="L1027" s="278">
        <f t="shared" si="33"/>
        <v>0</v>
      </c>
      <c r="M1027" s="75"/>
      <c r="N1027" s="76"/>
      <c r="O1027" s="76"/>
      <c r="P1027" s="77"/>
      <c r="Q1027" s="18" t="str">
        <f>IF(B1027="","",VLOOKUP(B1027,資料表!$A$3:$D$198,4,0))</f>
        <v/>
      </c>
    </row>
    <row r="1028" spans="1:17" ht="20.100000000000001" customHeight="1">
      <c r="A1028" s="290" t="str">
        <f>IF(B1028="","",VLOOKUP(B1028,資料表!$A$3:$E$298,5,0))</f>
        <v/>
      </c>
      <c r="B1028" s="67"/>
      <c r="C1028" s="259" t="str">
        <f>IF($B1028="","",VLOOKUP($B1028,資料表!$A:$C,2,FALSE))</f>
        <v/>
      </c>
      <c r="D1028" s="259" t="str">
        <f>IF($B1028="","",VLOOKUP($B1028,資料表!$A:$C,3,FALSE))</f>
        <v/>
      </c>
      <c r="E1028" s="263"/>
      <c r="F1028" s="261" t="str">
        <f>IF($E1028="","",VLOOKUP($E1028,資料表!$G:$I,2,FALSE))</f>
        <v/>
      </c>
      <c r="G1028" s="262" t="str">
        <f>IF($E1028="","",VLOOKUP($E1028,資料表!$G:$I,3,FALSE))</f>
        <v/>
      </c>
      <c r="H1028" s="71"/>
      <c r="I1028" s="72"/>
      <c r="J1028" s="70"/>
      <c r="K1028" s="278">
        <f t="shared" si="32"/>
        <v>0</v>
      </c>
      <c r="L1028" s="278">
        <f t="shared" si="33"/>
        <v>0</v>
      </c>
      <c r="M1028" s="75"/>
      <c r="N1028" s="76"/>
      <c r="O1028" s="76"/>
      <c r="P1028" s="77"/>
      <c r="Q1028" s="18" t="str">
        <f>IF(B1028="","",VLOOKUP(B1028,資料表!$A$3:$D$198,4,0))</f>
        <v/>
      </c>
    </row>
    <row r="1029" spans="1:17" ht="20.100000000000001" customHeight="1">
      <c r="A1029" s="290" t="str">
        <f>IF(B1029="","",VLOOKUP(B1029,資料表!$A$3:$E$298,5,0))</f>
        <v/>
      </c>
      <c r="B1029" s="67"/>
      <c r="C1029" s="259" t="str">
        <f>IF($B1029="","",VLOOKUP($B1029,資料表!$A:$C,2,FALSE))</f>
        <v/>
      </c>
      <c r="D1029" s="259" t="str">
        <f>IF($B1029="","",VLOOKUP($B1029,資料表!$A:$C,3,FALSE))</f>
        <v/>
      </c>
      <c r="E1029" s="263"/>
      <c r="F1029" s="261" t="str">
        <f>IF($E1029="","",VLOOKUP($E1029,資料表!$G:$I,2,FALSE))</f>
        <v/>
      </c>
      <c r="G1029" s="262" t="str">
        <f>IF($E1029="","",VLOOKUP($E1029,資料表!$G:$I,3,FALSE))</f>
        <v/>
      </c>
      <c r="H1029" s="71"/>
      <c r="I1029" s="72"/>
      <c r="J1029" s="70"/>
      <c r="K1029" s="278">
        <f t="shared" si="32"/>
        <v>0</v>
      </c>
      <c r="L1029" s="278">
        <f t="shared" si="33"/>
        <v>0</v>
      </c>
      <c r="M1029" s="75"/>
      <c r="N1029" s="76"/>
      <c r="O1029" s="76"/>
      <c r="P1029" s="77"/>
      <c r="Q1029" s="18" t="str">
        <f>IF(B1029="","",VLOOKUP(B1029,資料表!$A$3:$D$198,4,0))</f>
        <v/>
      </c>
    </row>
    <row r="1030" spans="1:17" ht="20.100000000000001" customHeight="1">
      <c r="A1030" s="290" t="str">
        <f>IF(B1030="","",VLOOKUP(B1030,資料表!$A$3:$E$298,5,0))</f>
        <v/>
      </c>
      <c r="B1030" s="67"/>
      <c r="C1030" s="259" t="str">
        <f>IF($B1030="","",VLOOKUP($B1030,資料表!$A:$C,2,FALSE))</f>
        <v/>
      </c>
      <c r="D1030" s="259" t="str">
        <f>IF($B1030="","",VLOOKUP($B1030,資料表!$A:$C,3,FALSE))</f>
        <v/>
      </c>
      <c r="E1030" s="263"/>
      <c r="F1030" s="261" t="str">
        <f>IF($E1030="","",VLOOKUP($E1030,資料表!$G:$I,2,FALSE))</f>
        <v/>
      </c>
      <c r="G1030" s="262" t="str">
        <f>IF($E1030="","",VLOOKUP($E1030,資料表!$G:$I,3,FALSE))</f>
        <v/>
      </c>
      <c r="H1030" s="71"/>
      <c r="I1030" s="72"/>
      <c r="J1030" s="70"/>
      <c r="K1030" s="278">
        <f t="shared" si="32"/>
        <v>0</v>
      </c>
      <c r="L1030" s="278">
        <f t="shared" si="33"/>
        <v>0</v>
      </c>
      <c r="M1030" s="75"/>
      <c r="N1030" s="76"/>
      <c r="O1030" s="76"/>
      <c r="P1030" s="77"/>
      <c r="Q1030" s="18" t="str">
        <f>IF(B1030="","",VLOOKUP(B1030,資料表!$A$3:$D$198,4,0))</f>
        <v/>
      </c>
    </row>
    <row r="1031" spans="1:17" ht="20.100000000000001" customHeight="1">
      <c r="A1031" s="290" t="str">
        <f>IF(B1031="","",VLOOKUP(B1031,資料表!$A$3:$E$298,5,0))</f>
        <v/>
      </c>
      <c r="B1031" s="67"/>
      <c r="C1031" s="259" t="str">
        <f>IF($B1031="","",VLOOKUP($B1031,資料表!$A:$C,2,FALSE))</f>
        <v/>
      </c>
      <c r="D1031" s="259" t="str">
        <f>IF($B1031="","",VLOOKUP($B1031,資料表!$A:$C,3,FALSE))</f>
        <v/>
      </c>
      <c r="E1031" s="263"/>
      <c r="F1031" s="261" t="str">
        <f>IF($E1031="","",VLOOKUP($E1031,資料表!$G:$I,2,FALSE))</f>
        <v/>
      </c>
      <c r="G1031" s="262" t="str">
        <f>IF($E1031="","",VLOOKUP($E1031,資料表!$G:$I,3,FALSE))</f>
        <v/>
      </c>
      <c r="H1031" s="71"/>
      <c r="I1031" s="72"/>
      <c r="J1031" s="70"/>
      <c r="K1031" s="278">
        <f t="shared" si="32"/>
        <v>0</v>
      </c>
      <c r="L1031" s="278">
        <f t="shared" si="33"/>
        <v>0</v>
      </c>
      <c r="M1031" s="75"/>
      <c r="N1031" s="76"/>
      <c r="O1031" s="76"/>
      <c r="P1031" s="77"/>
      <c r="Q1031" s="18" t="str">
        <f>IF(B1031="","",VLOOKUP(B1031,資料表!$A$3:$D$198,4,0))</f>
        <v/>
      </c>
    </row>
    <row r="1032" spans="1:17" ht="20.100000000000001" customHeight="1">
      <c r="A1032" s="290" t="str">
        <f>IF(B1032="","",VLOOKUP(B1032,資料表!$A$3:$E$298,5,0))</f>
        <v/>
      </c>
      <c r="B1032" s="67"/>
      <c r="C1032" s="259" t="str">
        <f>IF($B1032="","",VLOOKUP($B1032,資料表!$A:$C,2,FALSE))</f>
        <v/>
      </c>
      <c r="D1032" s="259" t="str">
        <f>IF($B1032="","",VLOOKUP($B1032,資料表!$A:$C,3,FALSE))</f>
        <v/>
      </c>
      <c r="E1032" s="263"/>
      <c r="F1032" s="261" t="str">
        <f>IF($E1032="","",VLOOKUP($E1032,資料表!$G:$I,2,FALSE))</f>
        <v/>
      </c>
      <c r="G1032" s="262" t="str">
        <f>IF($E1032="","",VLOOKUP($E1032,資料表!$G:$I,3,FALSE))</f>
        <v/>
      </c>
      <c r="H1032" s="71"/>
      <c r="I1032" s="72"/>
      <c r="J1032" s="70"/>
      <c r="K1032" s="278">
        <f t="shared" si="32"/>
        <v>0</v>
      </c>
      <c r="L1032" s="278">
        <f t="shared" si="33"/>
        <v>0</v>
      </c>
      <c r="M1032" s="75"/>
      <c r="N1032" s="76"/>
      <c r="O1032" s="76"/>
      <c r="P1032" s="77"/>
      <c r="Q1032" s="18" t="str">
        <f>IF(B1032="","",VLOOKUP(B1032,資料表!$A$3:$D$198,4,0))</f>
        <v/>
      </c>
    </row>
    <row r="1033" spans="1:17" ht="20.100000000000001" customHeight="1">
      <c r="A1033" s="290" t="str">
        <f>IF(B1033="","",VLOOKUP(B1033,資料表!$A$3:$E$298,5,0))</f>
        <v/>
      </c>
      <c r="B1033" s="67"/>
      <c r="C1033" s="259" t="str">
        <f>IF($B1033="","",VLOOKUP($B1033,資料表!$A:$C,2,FALSE))</f>
        <v/>
      </c>
      <c r="D1033" s="259" t="str">
        <f>IF($B1033="","",VLOOKUP($B1033,資料表!$A:$C,3,FALSE))</f>
        <v/>
      </c>
      <c r="E1033" s="263"/>
      <c r="F1033" s="261" t="str">
        <f>IF($E1033="","",VLOOKUP($E1033,資料表!$G:$I,2,FALSE))</f>
        <v/>
      </c>
      <c r="G1033" s="262" t="str">
        <f>IF($E1033="","",VLOOKUP($E1033,資料表!$G:$I,3,FALSE))</f>
        <v/>
      </c>
      <c r="H1033" s="71"/>
      <c r="I1033" s="72"/>
      <c r="J1033" s="70"/>
      <c r="K1033" s="278">
        <f t="shared" si="32"/>
        <v>0</v>
      </c>
      <c r="L1033" s="278">
        <f t="shared" si="33"/>
        <v>0</v>
      </c>
      <c r="M1033" s="75"/>
      <c r="N1033" s="76"/>
      <c r="O1033" s="76"/>
      <c r="P1033" s="77"/>
      <c r="Q1033" s="18" t="str">
        <f>IF(B1033="","",VLOOKUP(B1033,資料表!$A$3:$D$198,4,0))</f>
        <v/>
      </c>
    </row>
    <row r="1034" spans="1:17" ht="20.100000000000001" customHeight="1">
      <c r="A1034" s="290" t="str">
        <f>IF(B1034="","",VLOOKUP(B1034,資料表!$A$3:$E$298,5,0))</f>
        <v/>
      </c>
      <c r="B1034" s="67"/>
      <c r="C1034" s="259" t="str">
        <f>IF($B1034="","",VLOOKUP($B1034,資料表!$A:$C,2,FALSE))</f>
        <v/>
      </c>
      <c r="D1034" s="259" t="str">
        <f>IF($B1034="","",VLOOKUP($B1034,資料表!$A:$C,3,FALSE))</f>
        <v/>
      </c>
      <c r="E1034" s="263"/>
      <c r="F1034" s="261" t="str">
        <f>IF($E1034="","",VLOOKUP($E1034,資料表!$G:$I,2,FALSE))</f>
        <v/>
      </c>
      <c r="G1034" s="262" t="str">
        <f>IF($E1034="","",VLOOKUP($E1034,資料表!$G:$I,3,FALSE))</f>
        <v/>
      </c>
      <c r="H1034" s="71"/>
      <c r="I1034" s="72"/>
      <c r="J1034" s="70"/>
      <c r="K1034" s="278">
        <f t="shared" si="32"/>
        <v>0</v>
      </c>
      <c r="L1034" s="278">
        <f t="shared" si="33"/>
        <v>0</v>
      </c>
      <c r="M1034" s="75"/>
      <c r="N1034" s="76"/>
      <c r="O1034" s="76"/>
      <c r="P1034" s="77"/>
      <c r="Q1034" s="18" t="str">
        <f>IF(B1034="","",VLOOKUP(B1034,資料表!$A$3:$D$198,4,0))</f>
        <v/>
      </c>
    </row>
    <row r="1035" spans="1:17" ht="20.100000000000001" customHeight="1">
      <c r="A1035" s="290" t="str">
        <f>IF(B1035="","",VLOOKUP(B1035,資料表!$A$3:$E$298,5,0))</f>
        <v/>
      </c>
      <c r="B1035" s="67"/>
      <c r="C1035" s="259" t="str">
        <f>IF($B1035="","",VLOOKUP($B1035,資料表!$A:$C,2,FALSE))</f>
        <v/>
      </c>
      <c r="D1035" s="259" t="str">
        <f>IF($B1035="","",VLOOKUP($B1035,資料表!$A:$C,3,FALSE))</f>
        <v/>
      </c>
      <c r="E1035" s="263"/>
      <c r="F1035" s="261" t="str">
        <f>IF($E1035="","",VLOOKUP($E1035,資料表!$G:$I,2,FALSE))</f>
        <v/>
      </c>
      <c r="G1035" s="262" t="str">
        <f>IF($E1035="","",VLOOKUP($E1035,資料表!$G:$I,3,FALSE))</f>
        <v/>
      </c>
      <c r="H1035" s="71"/>
      <c r="I1035" s="72"/>
      <c r="J1035" s="70"/>
      <c r="K1035" s="278">
        <f t="shared" ref="K1035:K1098" si="34">IF(OR($M1035=1,$M1035=""),ROUND($J1035*0.05,0),0)</f>
        <v>0</v>
      </c>
      <c r="L1035" s="278">
        <f t="shared" si="33"/>
        <v>0</v>
      </c>
      <c r="M1035" s="75"/>
      <c r="N1035" s="76"/>
      <c r="O1035" s="76"/>
      <c r="P1035" s="77"/>
      <c r="Q1035" s="18" t="str">
        <f>IF(B1035="","",VLOOKUP(B1035,資料表!$A$3:$D$198,4,0))</f>
        <v/>
      </c>
    </row>
    <row r="1036" spans="1:17" ht="20.100000000000001" customHeight="1">
      <c r="A1036" s="290" t="str">
        <f>IF(B1036="","",VLOOKUP(B1036,資料表!$A$3:$E$298,5,0))</f>
        <v/>
      </c>
      <c r="B1036" s="67"/>
      <c r="C1036" s="259" t="str">
        <f>IF($B1036="","",VLOOKUP($B1036,資料表!$A:$C,2,FALSE))</f>
        <v/>
      </c>
      <c r="D1036" s="259" t="str">
        <f>IF($B1036="","",VLOOKUP($B1036,資料表!$A:$C,3,FALSE))</f>
        <v/>
      </c>
      <c r="E1036" s="263"/>
      <c r="F1036" s="261" t="str">
        <f>IF($E1036="","",VLOOKUP($E1036,資料表!$G:$I,2,FALSE))</f>
        <v/>
      </c>
      <c r="G1036" s="262" t="str">
        <f>IF($E1036="","",VLOOKUP($E1036,資料表!$G:$I,3,FALSE))</f>
        <v/>
      </c>
      <c r="H1036" s="71"/>
      <c r="I1036" s="72"/>
      <c r="J1036" s="70"/>
      <c r="K1036" s="278">
        <f t="shared" si="34"/>
        <v>0</v>
      </c>
      <c r="L1036" s="278">
        <f t="shared" ref="L1036:L1099" si="35">SUM(J1036:K1036)</f>
        <v>0</v>
      </c>
      <c r="M1036" s="75"/>
      <c r="N1036" s="76"/>
      <c r="O1036" s="76"/>
      <c r="P1036" s="77"/>
      <c r="Q1036" s="18" t="str">
        <f>IF(B1036="","",VLOOKUP(B1036,資料表!$A$3:$D$198,4,0))</f>
        <v/>
      </c>
    </row>
    <row r="1037" spans="1:17" ht="20.100000000000001" customHeight="1">
      <c r="A1037" s="290" t="str">
        <f>IF(B1037="","",VLOOKUP(B1037,資料表!$A$3:$E$298,5,0))</f>
        <v/>
      </c>
      <c r="B1037" s="67"/>
      <c r="C1037" s="259" t="str">
        <f>IF($B1037="","",VLOOKUP($B1037,資料表!$A:$C,2,FALSE))</f>
        <v/>
      </c>
      <c r="D1037" s="259" t="str">
        <f>IF($B1037="","",VLOOKUP($B1037,資料表!$A:$C,3,FALSE))</f>
        <v/>
      </c>
      <c r="E1037" s="263"/>
      <c r="F1037" s="261" t="str">
        <f>IF($E1037="","",VLOOKUP($E1037,資料表!$G:$I,2,FALSE))</f>
        <v/>
      </c>
      <c r="G1037" s="262" t="str">
        <f>IF($E1037="","",VLOOKUP($E1037,資料表!$G:$I,3,FALSE))</f>
        <v/>
      </c>
      <c r="H1037" s="71"/>
      <c r="I1037" s="72"/>
      <c r="J1037" s="70"/>
      <c r="K1037" s="278">
        <f t="shared" si="34"/>
        <v>0</v>
      </c>
      <c r="L1037" s="278">
        <f t="shared" si="35"/>
        <v>0</v>
      </c>
      <c r="M1037" s="75"/>
      <c r="N1037" s="76"/>
      <c r="O1037" s="76"/>
      <c r="P1037" s="77"/>
      <c r="Q1037" s="18" t="str">
        <f>IF(B1037="","",VLOOKUP(B1037,資料表!$A$3:$D$198,4,0))</f>
        <v/>
      </c>
    </row>
    <row r="1038" spans="1:17" ht="20.100000000000001" customHeight="1">
      <c r="A1038" s="290" t="str">
        <f>IF(B1038="","",VLOOKUP(B1038,資料表!$A$3:$E$298,5,0))</f>
        <v/>
      </c>
      <c r="B1038" s="67"/>
      <c r="C1038" s="259" t="str">
        <f>IF($B1038="","",VLOOKUP($B1038,資料表!$A:$C,2,FALSE))</f>
        <v/>
      </c>
      <c r="D1038" s="259" t="str">
        <f>IF($B1038="","",VLOOKUP($B1038,資料表!$A:$C,3,FALSE))</f>
        <v/>
      </c>
      <c r="E1038" s="263"/>
      <c r="F1038" s="261" t="str">
        <f>IF($E1038="","",VLOOKUP($E1038,資料表!$G:$I,2,FALSE))</f>
        <v/>
      </c>
      <c r="G1038" s="262" t="str">
        <f>IF($E1038="","",VLOOKUP($E1038,資料表!$G:$I,3,FALSE))</f>
        <v/>
      </c>
      <c r="H1038" s="71"/>
      <c r="I1038" s="72"/>
      <c r="J1038" s="70"/>
      <c r="K1038" s="278">
        <f t="shared" si="34"/>
        <v>0</v>
      </c>
      <c r="L1038" s="278">
        <f t="shared" si="35"/>
        <v>0</v>
      </c>
      <c r="M1038" s="75"/>
      <c r="N1038" s="76"/>
      <c r="O1038" s="76"/>
      <c r="P1038" s="77"/>
      <c r="Q1038" s="18" t="str">
        <f>IF(B1038="","",VLOOKUP(B1038,資料表!$A$3:$D$198,4,0))</f>
        <v/>
      </c>
    </row>
    <row r="1039" spans="1:17" ht="20.100000000000001" customHeight="1">
      <c r="A1039" s="290" t="str">
        <f>IF(B1039="","",VLOOKUP(B1039,資料表!$A$3:$E$298,5,0))</f>
        <v/>
      </c>
      <c r="B1039" s="67"/>
      <c r="C1039" s="259" t="str">
        <f>IF($B1039="","",VLOOKUP($B1039,資料表!$A:$C,2,FALSE))</f>
        <v/>
      </c>
      <c r="D1039" s="259" t="str">
        <f>IF($B1039="","",VLOOKUP($B1039,資料表!$A:$C,3,FALSE))</f>
        <v/>
      </c>
      <c r="E1039" s="263"/>
      <c r="F1039" s="261" t="str">
        <f>IF($E1039="","",VLOOKUP($E1039,資料表!$G:$I,2,FALSE))</f>
        <v/>
      </c>
      <c r="G1039" s="262" t="str">
        <f>IF($E1039="","",VLOOKUP($E1039,資料表!$G:$I,3,FALSE))</f>
        <v/>
      </c>
      <c r="H1039" s="71"/>
      <c r="I1039" s="72"/>
      <c r="J1039" s="70"/>
      <c r="K1039" s="278">
        <f t="shared" si="34"/>
        <v>0</v>
      </c>
      <c r="L1039" s="278">
        <f t="shared" si="35"/>
        <v>0</v>
      </c>
      <c r="M1039" s="75"/>
      <c r="N1039" s="76"/>
      <c r="O1039" s="76"/>
      <c r="P1039" s="77"/>
      <c r="Q1039" s="18" t="str">
        <f>IF(B1039="","",VLOOKUP(B1039,資料表!$A$3:$D$198,4,0))</f>
        <v/>
      </c>
    </row>
    <row r="1040" spans="1:17" ht="20.100000000000001" customHeight="1">
      <c r="A1040" s="290" t="str">
        <f>IF(B1040="","",VLOOKUP(B1040,資料表!$A$3:$E$298,5,0))</f>
        <v/>
      </c>
      <c r="B1040" s="67"/>
      <c r="C1040" s="259" t="str">
        <f>IF($B1040="","",VLOOKUP($B1040,資料表!$A:$C,2,FALSE))</f>
        <v/>
      </c>
      <c r="D1040" s="259" t="str">
        <f>IF($B1040="","",VLOOKUP($B1040,資料表!$A:$C,3,FALSE))</f>
        <v/>
      </c>
      <c r="E1040" s="263"/>
      <c r="F1040" s="261" t="str">
        <f>IF($E1040="","",VLOOKUP($E1040,資料表!$G:$I,2,FALSE))</f>
        <v/>
      </c>
      <c r="G1040" s="262" t="str">
        <f>IF($E1040="","",VLOOKUP($E1040,資料表!$G:$I,3,FALSE))</f>
        <v/>
      </c>
      <c r="H1040" s="71"/>
      <c r="I1040" s="72"/>
      <c r="J1040" s="70"/>
      <c r="K1040" s="278">
        <f t="shared" si="34"/>
        <v>0</v>
      </c>
      <c r="L1040" s="278">
        <f t="shared" si="35"/>
        <v>0</v>
      </c>
      <c r="M1040" s="75"/>
      <c r="N1040" s="76"/>
      <c r="O1040" s="76"/>
      <c r="P1040" s="77"/>
      <c r="Q1040" s="18" t="str">
        <f>IF(B1040="","",VLOOKUP(B1040,資料表!$A$3:$D$198,4,0))</f>
        <v/>
      </c>
    </row>
    <row r="1041" spans="1:17" ht="20.100000000000001" customHeight="1">
      <c r="A1041" s="290" t="str">
        <f>IF(B1041="","",VLOOKUP(B1041,資料表!$A$3:$E$298,5,0))</f>
        <v/>
      </c>
      <c r="B1041" s="67"/>
      <c r="C1041" s="259" t="str">
        <f>IF($B1041="","",VLOOKUP($B1041,資料表!$A:$C,2,FALSE))</f>
        <v/>
      </c>
      <c r="D1041" s="259" t="str">
        <f>IF($B1041="","",VLOOKUP($B1041,資料表!$A:$C,3,FALSE))</f>
        <v/>
      </c>
      <c r="E1041" s="263"/>
      <c r="F1041" s="261" t="str">
        <f>IF($E1041="","",VLOOKUP($E1041,資料表!$G:$I,2,FALSE))</f>
        <v/>
      </c>
      <c r="G1041" s="262" t="str">
        <f>IF($E1041="","",VLOOKUP($E1041,資料表!$G:$I,3,FALSE))</f>
        <v/>
      </c>
      <c r="H1041" s="71"/>
      <c r="I1041" s="72"/>
      <c r="J1041" s="70"/>
      <c r="K1041" s="278">
        <f t="shared" si="34"/>
        <v>0</v>
      </c>
      <c r="L1041" s="278">
        <f t="shared" si="35"/>
        <v>0</v>
      </c>
      <c r="M1041" s="75"/>
      <c r="N1041" s="76"/>
      <c r="O1041" s="76"/>
      <c r="P1041" s="77"/>
      <c r="Q1041" s="18" t="str">
        <f>IF(B1041="","",VLOOKUP(B1041,資料表!$A$3:$D$198,4,0))</f>
        <v/>
      </c>
    </row>
    <row r="1042" spans="1:17" ht="20.100000000000001" customHeight="1">
      <c r="A1042" s="290" t="str">
        <f>IF(B1042="","",VLOOKUP(B1042,資料表!$A$3:$E$298,5,0))</f>
        <v/>
      </c>
      <c r="B1042" s="67"/>
      <c r="C1042" s="259" t="str">
        <f>IF($B1042="","",VLOOKUP($B1042,資料表!$A:$C,2,FALSE))</f>
        <v/>
      </c>
      <c r="D1042" s="259" t="str">
        <f>IF($B1042="","",VLOOKUP($B1042,資料表!$A:$C,3,FALSE))</f>
        <v/>
      </c>
      <c r="E1042" s="263"/>
      <c r="F1042" s="261" t="str">
        <f>IF($E1042="","",VLOOKUP($E1042,資料表!$G:$I,2,FALSE))</f>
        <v/>
      </c>
      <c r="G1042" s="262" t="str">
        <f>IF($E1042="","",VLOOKUP($E1042,資料表!$G:$I,3,FALSE))</f>
        <v/>
      </c>
      <c r="H1042" s="71"/>
      <c r="I1042" s="72"/>
      <c r="J1042" s="70"/>
      <c r="K1042" s="278">
        <f t="shared" si="34"/>
        <v>0</v>
      </c>
      <c r="L1042" s="278">
        <f t="shared" si="35"/>
        <v>0</v>
      </c>
      <c r="M1042" s="75"/>
      <c r="N1042" s="76"/>
      <c r="O1042" s="76"/>
      <c r="P1042" s="77"/>
      <c r="Q1042" s="18" t="str">
        <f>IF(B1042="","",VLOOKUP(B1042,資料表!$A$3:$D$198,4,0))</f>
        <v/>
      </c>
    </row>
    <row r="1043" spans="1:17" ht="20.100000000000001" customHeight="1">
      <c r="A1043" s="290" t="str">
        <f>IF(B1043="","",VLOOKUP(B1043,資料表!$A$3:$E$298,5,0))</f>
        <v/>
      </c>
      <c r="B1043" s="67"/>
      <c r="C1043" s="259" t="str">
        <f>IF($B1043="","",VLOOKUP($B1043,資料表!$A:$C,2,FALSE))</f>
        <v/>
      </c>
      <c r="D1043" s="259" t="str">
        <f>IF($B1043="","",VLOOKUP($B1043,資料表!$A:$C,3,FALSE))</f>
        <v/>
      </c>
      <c r="E1043" s="263"/>
      <c r="F1043" s="261" t="str">
        <f>IF($E1043="","",VLOOKUP($E1043,資料表!$G:$I,2,FALSE))</f>
        <v/>
      </c>
      <c r="G1043" s="262" t="str">
        <f>IF($E1043="","",VLOOKUP($E1043,資料表!$G:$I,3,FALSE))</f>
        <v/>
      </c>
      <c r="H1043" s="71"/>
      <c r="I1043" s="72"/>
      <c r="J1043" s="70"/>
      <c r="K1043" s="278">
        <f t="shared" si="34"/>
        <v>0</v>
      </c>
      <c r="L1043" s="278">
        <f t="shared" si="35"/>
        <v>0</v>
      </c>
      <c r="M1043" s="75"/>
      <c r="N1043" s="76"/>
      <c r="O1043" s="76"/>
      <c r="P1043" s="77"/>
      <c r="Q1043" s="18" t="str">
        <f>IF(B1043="","",VLOOKUP(B1043,資料表!$A$3:$D$198,4,0))</f>
        <v/>
      </c>
    </row>
    <row r="1044" spans="1:17" ht="20.100000000000001" customHeight="1">
      <c r="A1044" s="290" t="str">
        <f>IF(B1044="","",VLOOKUP(B1044,資料表!$A$3:$E$298,5,0))</f>
        <v/>
      </c>
      <c r="B1044" s="67"/>
      <c r="C1044" s="259" t="str">
        <f>IF($B1044="","",VLOOKUP($B1044,資料表!$A:$C,2,FALSE))</f>
        <v/>
      </c>
      <c r="D1044" s="259" t="str">
        <f>IF($B1044="","",VLOOKUP($B1044,資料表!$A:$C,3,FALSE))</f>
        <v/>
      </c>
      <c r="E1044" s="263"/>
      <c r="F1044" s="261" t="str">
        <f>IF($E1044="","",VLOOKUP($E1044,資料表!$G:$I,2,FALSE))</f>
        <v/>
      </c>
      <c r="G1044" s="262" t="str">
        <f>IF($E1044="","",VLOOKUP($E1044,資料表!$G:$I,3,FALSE))</f>
        <v/>
      </c>
      <c r="H1044" s="71"/>
      <c r="I1044" s="72"/>
      <c r="J1044" s="70"/>
      <c r="K1044" s="278">
        <f t="shared" si="34"/>
        <v>0</v>
      </c>
      <c r="L1044" s="278">
        <f t="shared" si="35"/>
        <v>0</v>
      </c>
      <c r="M1044" s="75"/>
      <c r="N1044" s="76"/>
      <c r="O1044" s="76"/>
      <c r="P1044" s="77"/>
      <c r="Q1044" s="18" t="str">
        <f>IF(B1044="","",VLOOKUP(B1044,資料表!$A$3:$D$198,4,0))</f>
        <v/>
      </c>
    </row>
    <row r="1045" spans="1:17" ht="20.100000000000001" customHeight="1">
      <c r="A1045" s="290" t="str">
        <f>IF(B1045="","",VLOOKUP(B1045,資料表!$A$3:$E$298,5,0))</f>
        <v/>
      </c>
      <c r="B1045" s="67"/>
      <c r="C1045" s="259" t="str">
        <f>IF($B1045="","",VLOOKUP($B1045,資料表!$A:$C,2,FALSE))</f>
        <v/>
      </c>
      <c r="D1045" s="259" t="str">
        <f>IF($B1045="","",VLOOKUP($B1045,資料表!$A:$C,3,FALSE))</f>
        <v/>
      </c>
      <c r="E1045" s="263"/>
      <c r="F1045" s="261" t="str">
        <f>IF($E1045="","",VLOOKUP($E1045,資料表!$G:$I,2,FALSE))</f>
        <v/>
      </c>
      <c r="G1045" s="262" t="str">
        <f>IF($E1045="","",VLOOKUP($E1045,資料表!$G:$I,3,FALSE))</f>
        <v/>
      </c>
      <c r="H1045" s="71"/>
      <c r="I1045" s="72"/>
      <c r="J1045" s="70"/>
      <c r="K1045" s="278">
        <f t="shared" si="34"/>
        <v>0</v>
      </c>
      <c r="L1045" s="278">
        <f t="shared" si="35"/>
        <v>0</v>
      </c>
      <c r="M1045" s="75"/>
      <c r="N1045" s="76"/>
      <c r="O1045" s="76"/>
      <c r="P1045" s="77"/>
      <c r="Q1045" s="18" t="str">
        <f>IF(B1045="","",VLOOKUP(B1045,資料表!$A$3:$D$198,4,0))</f>
        <v/>
      </c>
    </row>
    <row r="1046" spans="1:17" ht="20.100000000000001" customHeight="1">
      <c r="A1046" s="290" t="str">
        <f>IF(B1046="","",VLOOKUP(B1046,資料表!$A$3:$E$298,5,0))</f>
        <v/>
      </c>
      <c r="B1046" s="67"/>
      <c r="C1046" s="259" t="str">
        <f>IF($B1046="","",VLOOKUP($B1046,資料表!$A:$C,2,FALSE))</f>
        <v/>
      </c>
      <c r="D1046" s="259" t="str">
        <f>IF($B1046="","",VLOOKUP($B1046,資料表!$A:$C,3,FALSE))</f>
        <v/>
      </c>
      <c r="E1046" s="263"/>
      <c r="F1046" s="261" t="str">
        <f>IF($E1046="","",VLOOKUP($E1046,資料表!$G:$I,2,FALSE))</f>
        <v/>
      </c>
      <c r="G1046" s="262" t="str">
        <f>IF($E1046="","",VLOOKUP($E1046,資料表!$G:$I,3,FALSE))</f>
        <v/>
      </c>
      <c r="H1046" s="71"/>
      <c r="I1046" s="72"/>
      <c r="J1046" s="70"/>
      <c r="K1046" s="278">
        <f t="shared" si="34"/>
        <v>0</v>
      </c>
      <c r="L1046" s="278">
        <f t="shared" si="35"/>
        <v>0</v>
      </c>
      <c r="M1046" s="75"/>
      <c r="N1046" s="76"/>
      <c r="O1046" s="76"/>
      <c r="P1046" s="77"/>
      <c r="Q1046" s="18" t="str">
        <f>IF(B1046="","",VLOOKUP(B1046,資料表!$A$3:$D$198,4,0))</f>
        <v/>
      </c>
    </row>
    <row r="1047" spans="1:17" ht="20.100000000000001" customHeight="1">
      <c r="A1047" s="290" t="str">
        <f>IF(B1047="","",VLOOKUP(B1047,資料表!$A$3:$E$298,5,0))</f>
        <v/>
      </c>
      <c r="B1047" s="67"/>
      <c r="C1047" s="259" t="str">
        <f>IF($B1047="","",VLOOKUP($B1047,資料表!$A:$C,2,FALSE))</f>
        <v/>
      </c>
      <c r="D1047" s="259" t="str">
        <f>IF($B1047="","",VLOOKUP($B1047,資料表!$A:$C,3,FALSE))</f>
        <v/>
      </c>
      <c r="E1047" s="263"/>
      <c r="F1047" s="261" t="str">
        <f>IF($E1047="","",VLOOKUP($E1047,資料表!$G:$I,2,FALSE))</f>
        <v/>
      </c>
      <c r="G1047" s="262" t="str">
        <f>IF($E1047="","",VLOOKUP($E1047,資料表!$G:$I,3,FALSE))</f>
        <v/>
      </c>
      <c r="H1047" s="71"/>
      <c r="I1047" s="72"/>
      <c r="J1047" s="70"/>
      <c r="K1047" s="278">
        <f t="shared" si="34"/>
        <v>0</v>
      </c>
      <c r="L1047" s="278">
        <f t="shared" si="35"/>
        <v>0</v>
      </c>
      <c r="M1047" s="75"/>
      <c r="N1047" s="76"/>
      <c r="O1047" s="76"/>
      <c r="P1047" s="77"/>
      <c r="Q1047" s="18" t="str">
        <f>IF(B1047="","",VLOOKUP(B1047,資料表!$A$3:$D$198,4,0))</f>
        <v/>
      </c>
    </row>
    <row r="1048" spans="1:17" ht="20.100000000000001" customHeight="1">
      <c r="A1048" s="290" t="str">
        <f>IF(B1048="","",VLOOKUP(B1048,資料表!$A$3:$E$298,5,0))</f>
        <v/>
      </c>
      <c r="B1048" s="67"/>
      <c r="C1048" s="259" t="str">
        <f>IF($B1048="","",VLOOKUP($B1048,資料表!$A:$C,2,FALSE))</f>
        <v/>
      </c>
      <c r="D1048" s="259" t="str">
        <f>IF($B1048="","",VLOOKUP($B1048,資料表!$A:$C,3,FALSE))</f>
        <v/>
      </c>
      <c r="E1048" s="263"/>
      <c r="F1048" s="261" t="str">
        <f>IF($E1048="","",VLOOKUP($E1048,資料表!$G:$I,2,FALSE))</f>
        <v/>
      </c>
      <c r="G1048" s="262" t="str">
        <f>IF($E1048="","",VLOOKUP($E1048,資料表!$G:$I,3,FALSE))</f>
        <v/>
      </c>
      <c r="H1048" s="71"/>
      <c r="I1048" s="72"/>
      <c r="J1048" s="70"/>
      <c r="K1048" s="278">
        <f t="shared" si="34"/>
        <v>0</v>
      </c>
      <c r="L1048" s="278">
        <f t="shared" si="35"/>
        <v>0</v>
      </c>
      <c r="M1048" s="75"/>
      <c r="N1048" s="76"/>
      <c r="O1048" s="76"/>
      <c r="P1048" s="77"/>
      <c r="Q1048" s="18" t="str">
        <f>IF(B1048="","",VLOOKUP(B1048,資料表!$A$3:$D$198,4,0))</f>
        <v/>
      </c>
    </row>
    <row r="1049" spans="1:17" ht="20.100000000000001" customHeight="1">
      <c r="A1049" s="290" t="str">
        <f>IF(B1049="","",VLOOKUP(B1049,資料表!$A$3:$E$298,5,0))</f>
        <v/>
      </c>
      <c r="B1049" s="67"/>
      <c r="C1049" s="259" t="str">
        <f>IF($B1049="","",VLOOKUP($B1049,資料表!$A:$C,2,FALSE))</f>
        <v/>
      </c>
      <c r="D1049" s="259" t="str">
        <f>IF($B1049="","",VLOOKUP($B1049,資料表!$A:$C,3,FALSE))</f>
        <v/>
      </c>
      <c r="E1049" s="263"/>
      <c r="F1049" s="261" t="str">
        <f>IF($E1049="","",VLOOKUP($E1049,資料表!$G:$I,2,FALSE))</f>
        <v/>
      </c>
      <c r="G1049" s="262" t="str">
        <f>IF($E1049="","",VLOOKUP($E1049,資料表!$G:$I,3,FALSE))</f>
        <v/>
      </c>
      <c r="H1049" s="71"/>
      <c r="I1049" s="72"/>
      <c r="J1049" s="70"/>
      <c r="K1049" s="278">
        <f t="shared" si="34"/>
        <v>0</v>
      </c>
      <c r="L1049" s="278">
        <f t="shared" si="35"/>
        <v>0</v>
      </c>
      <c r="M1049" s="75"/>
      <c r="N1049" s="76"/>
      <c r="O1049" s="76"/>
      <c r="P1049" s="77"/>
      <c r="Q1049" s="18" t="str">
        <f>IF(B1049="","",VLOOKUP(B1049,資料表!$A$3:$D$198,4,0))</f>
        <v/>
      </c>
    </row>
    <row r="1050" spans="1:17" ht="20.100000000000001" customHeight="1">
      <c r="A1050" s="290" t="str">
        <f>IF(B1050="","",VLOOKUP(B1050,資料表!$A$3:$E$298,5,0))</f>
        <v/>
      </c>
      <c r="B1050" s="67"/>
      <c r="C1050" s="259" t="str">
        <f>IF($B1050="","",VLOOKUP($B1050,資料表!$A:$C,2,FALSE))</f>
        <v/>
      </c>
      <c r="D1050" s="259" t="str">
        <f>IF($B1050="","",VLOOKUP($B1050,資料表!$A:$C,3,FALSE))</f>
        <v/>
      </c>
      <c r="E1050" s="263"/>
      <c r="F1050" s="261" t="str">
        <f>IF($E1050="","",VLOOKUP($E1050,資料表!$G:$I,2,FALSE))</f>
        <v/>
      </c>
      <c r="G1050" s="262" t="str">
        <f>IF($E1050="","",VLOOKUP($E1050,資料表!$G:$I,3,FALSE))</f>
        <v/>
      </c>
      <c r="H1050" s="71"/>
      <c r="I1050" s="72"/>
      <c r="J1050" s="70"/>
      <c r="K1050" s="278">
        <f t="shared" si="34"/>
        <v>0</v>
      </c>
      <c r="L1050" s="278">
        <f t="shared" si="35"/>
        <v>0</v>
      </c>
      <c r="M1050" s="75"/>
      <c r="N1050" s="76"/>
      <c r="O1050" s="76"/>
      <c r="P1050" s="77"/>
      <c r="Q1050" s="18" t="str">
        <f>IF(B1050="","",VLOOKUP(B1050,資料表!$A$3:$D$198,4,0))</f>
        <v/>
      </c>
    </row>
    <row r="1051" spans="1:17" ht="20.100000000000001" customHeight="1">
      <c r="A1051" s="290" t="str">
        <f>IF(B1051="","",VLOOKUP(B1051,資料表!$A$3:$E$298,5,0))</f>
        <v/>
      </c>
      <c r="B1051" s="67"/>
      <c r="C1051" s="259" t="str">
        <f>IF($B1051="","",VLOOKUP($B1051,資料表!$A:$C,2,FALSE))</f>
        <v/>
      </c>
      <c r="D1051" s="259" t="str">
        <f>IF($B1051="","",VLOOKUP($B1051,資料表!$A:$C,3,FALSE))</f>
        <v/>
      </c>
      <c r="E1051" s="263"/>
      <c r="F1051" s="261" t="str">
        <f>IF($E1051="","",VLOOKUP($E1051,資料表!$G:$I,2,FALSE))</f>
        <v/>
      </c>
      <c r="G1051" s="262" t="str">
        <f>IF($E1051="","",VLOOKUP($E1051,資料表!$G:$I,3,FALSE))</f>
        <v/>
      </c>
      <c r="H1051" s="71"/>
      <c r="I1051" s="72"/>
      <c r="J1051" s="70"/>
      <c r="K1051" s="278">
        <f t="shared" si="34"/>
        <v>0</v>
      </c>
      <c r="L1051" s="278">
        <f t="shared" si="35"/>
        <v>0</v>
      </c>
      <c r="M1051" s="75"/>
      <c r="N1051" s="76"/>
      <c r="O1051" s="76"/>
      <c r="P1051" s="77"/>
      <c r="Q1051" s="18" t="str">
        <f>IF(B1051="","",VLOOKUP(B1051,資料表!$A$3:$D$198,4,0))</f>
        <v/>
      </c>
    </row>
    <row r="1052" spans="1:17" ht="20.100000000000001" customHeight="1">
      <c r="A1052" s="290" t="str">
        <f>IF(B1052="","",VLOOKUP(B1052,資料表!$A$3:$E$298,5,0))</f>
        <v/>
      </c>
      <c r="B1052" s="67"/>
      <c r="C1052" s="259" t="str">
        <f>IF($B1052="","",VLOOKUP($B1052,資料表!$A:$C,2,FALSE))</f>
        <v/>
      </c>
      <c r="D1052" s="259" t="str">
        <f>IF($B1052="","",VLOOKUP($B1052,資料表!$A:$C,3,FALSE))</f>
        <v/>
      </c>
      <c r="E1052" s="263"/>
      <c r="F1052" s="261" t="str">
        <f>IF($E1052="","",VLOOKUP($E1052,資料表!$G:$I,2,FALSE))</f>
        <v/>
      </c>
      <c r="G1052" s="262" t="str">
        <f>IF($E1052="","",VLOOKUP($E1052,資料表!$G:$I,3,FALSE))</f>
        <v/>
      </c>
      <c r="H1052" s="71"/>
      <c r="I1052" s="72"/>
      <c r="J1052" s="70"/>
      <c r="K1052" s="278">
        <f t="shared" si="34"/>
        <v>0</v>
      </c>
      <c r="L1052" s="278">
        <f t="shared" si="35"/>
        <v>0</v>
      </c>
      <c r="M1052" s="75"/>
      <c r="N1052" s="76"/>
      <c r="O1052" s="76"/>
      <c r="P1052" s="77"/>
      <c r="Q1052" s="18" t="str">
        <f>IF(B1052="","",VLOOKUP(B1052,資料表!$A$3:$D$198,4,0))</f>
        <v/>
      </c>
    </row>
    <row r="1053" spans="1:17" ht="20.100000000000001" customHeight="1">
      <c r="A1053" s="290" t="str">
        <f>IF(B1053="","",VLOOKUP(B1053,資料表!$A$3:$E$298,5,0))</f>
        <v/>
      </c>
      <c r="B1053" s="67"/>
      <c r="C1053" s="259" t="str">
        <f>IF($B1053="","",VLOOKUP($B1053,資料表!$A:$C,2,FALSE))</f>
        <v/>
      </c>
      <c r="D1053" s="259" t="str">
        <f>IF($B1053="","",VLOOKUP($B1053,資料表!$A:$C,3,FALSE))</f>
        <v/>
      </c>
      <c r="E1053" s="263"/>
      <c r="F1053" s="261" t="str">
        <f>IF($E1053="","",VLOOKUP($E1053,資料表!$G:$I,2,FALSE))</f>
        <v/>
      </c>
      <c r="G1053" s="262" t="str">
        <f>IF($E1053="","",VLOOKUP($E1053,資料表!$G:$I,3,FALSE))</f>
        <v/>
      </c>
      <c r="H1053" s="71"/>
      <c r="I1053" s="72"/>
      <c r="J1053" s="70"/>
      <c r="K1053" s="278">
        <f t="shared" si="34"/>
        <v>0</v>
      </c>
      <c r="L1053" s="278">
        <f t="shared" si="35"/>
        <v>0</v>
      </c>
      <c r="M1053" s="75"/>
      <c r="N1053" s="76"/>
      <c r="O1053" s="76"/>
      <c r="P1053" s="77"/>
      <c r="Q1053" s="18" t="str">
        <f>IF(B1053="","",VLOOKUP(B1053,資料表!$A$3:$D$198,4,0))</f>
        <v/>
      </c>
    </row>
    <row r="1054" spans="1:17" ht="20.100000000000001" customHeight="1">
      <c r="A1054" s="290" t="str">
        <f>IF(B1054="","",VLOOKUP(B1054,資料表!$A$3:$E$298,5,0))</f>
        <v/>
      </c>
      <c r="B1054" s="67"/>
      <c r="C1054" s="259" t="str">
        <f>IF($B1054="","",VLOOKUP($B1054,資料表!$A:$C,2,FALSE))</f>
        <v/>
      </c>
      <c r="D1054" s="259" t="str">
        <f>IF($B1054="","",VLOOKUP($B1054,資料表!$A:$C,3,FALSE))</f>
        <v/>
      </c>
      <c r="E1054" s="263"/>
      <c r="F1054" s="261" t="str">
        <f>IF($E1054="","",VLOOKUP($E1054,資料表!$G:$I,2,FALSE))</f>
        <v/>
      </c>
      <c r="G1054" s="262" t="str">
        <f>IF($E1054="","",VLOOKUP($E1054,資料表!$G:$I,3,FALSE))</f>
        <v/>
      </c>
      <c r="H1054" s="71"/>
      <c r="I1054" s="72"/>
      <c r="J1054" s="70"/>
      <c r="K1054" s="278">
        <f t="shared" si="34"/>
        <v>0</v>
      </c>
      <c r="L1054" s="278">
        <f t="shared" si="35"/>
        <v>0</v>
      </c>
      <c r="M1054" s="75"/>
      <c r="N1054" s="76"/>
      <c r="O1054" s="76"/>
      <c r="P1054" s="77"/>
      <c r="Q1054" s="18" t="str">
        <f>IF(B1054="","",VLOOKUP(B1054,資料表!$A$3:$D$198,4,0))</f>
        <v/>
      </c>
    </row>
    <row r="1055" spans="1:17" ht="20.100000000000001" customHeight="1">
      <c r="A1055" s="290" t="str">
        <f>IF(B1055="","",VLOOKUP(B1055,資料表!$A$3:$E$298,5,0))</f>
        <v/>
      </c>
      <c r="B1055" s="67"/>
      <c r="C1055" s="259" t="str">
        <f>IF($B1055="","",VLOOKUP($B1055,資料表!$A:$C,2,FALSE))</f>
        <v/>
      </c>
      <c r="D1055" s="259" t="str">
        <f>IF($B1055="","",VLOOKUP($B1055,資料表!$A:$C,3,FALSE))</f>
        <v/>
      </c>
      <c r="E1055" s="263"/>
      <c r="F1055" s="261" t="str">
        <f>IF($E1055="","",VLOOKUP($E1055,資料表!$G:$I,2,FALSE))</f>
        <v/>
      </c>
      <c r="G1055" s="262" t="str">
        <f>IF($E1055="","",VLOOKUP($E1055,資料表!$G:$I,3,FALSE))</f>
        <v/>
      </c>
      <c r="H1055" s="71"/>
      <c r="I1055" s="72"/>
      <c r="J1055" s="70"/>
      <c r="K1055" s="278">
        <f t="shared" si="34"/>
        <v>0</v>
      </c>
      <c r="L1055" s="278">
        <f t="shared" si="35"/>
        <v>0</v>
      </c>
      <c r="M1055" s="75"/>
      <c r="N1055" s="76"/>
      <c r="O1055" s="76"/>
      <c r="P1055" s="77"/>
      <c r="Q1055" s="18" t="str">
        <f>IF(B1055="","",VLOOKUP(B1055,資料表!$A$3:$D$198,4,0))</f>
        <v/>
      </c>
    </row>
    <row r="1056" spans="1:17" ht="20.100000000000001" customHeight="1">
      <c r="A1056" s="290" t="str">
        <f>IF(B1056="","",VLOOKUP(B1056,資料表!$A$3:$E$298,5,0))</f>
        <v/>
      </c>
      <c r="B1056" s="67"/>
      <c r="C1056" s="259" t="str">
        <f>IF($B1056="","",VLOOKUP($B1056,資料表!$A:$C,2,FALSE))</f>
        <v/>
      </c>
      <c r="D1056" s="259" t="str">
        <f>IF($B1056="","",VLOOKUP($B1056,資料表!$A:$C,3,FALSE))</f>
        <v/>
      </c>
      <c r="E1056" s="263"/>
      <c r="F1056" s="261" t="str">
        <f>IF($E1056="","",VLOOKUP($E1056,資料表!$G:$I,2,FALSE))</f>
        <v/>
      </c>
      <c r="G1056" s="262" t="str">
        <f>IF($E1056="","",VLOOKUP($E1056,資料表!$G:$I,3,FALSE))</f>
        <v/>
      </c>
      <c r="H1056" s="71"/>
      <c r="I1056" s="72"/>
      <c r="J1056" s="70"/>
      <c r="K1056" s="278">
        <f t="shared" si="34"/>
        <v>0</v>
      </c>
      <c r="L1056" s="278">
        <f t="shared" si="35"/>
        <v>0</v>
      </c>
      <c r="M1056" s="75"/>
      <c r="N1056" s="76"/>
      <c r="O1056" s="76"/>
      <c r="P1056" s="77"/>
      <c r="Q1056" s="18" t="str">
        <f>IF(B1056="","",VLOOKUP(B1056,資料表!$A$3:$D$198,4,0))</f>
        <v/>
      </c>
    </row>
    <row r="1057" spans="1:17" ht="20.100000000000001" customHeight="1">
      <c r="A1057" s="290" t="str">
        <f>IF(B1057="","",VLOOKUP(B1057,資料表!$A$3:$E$298,5,0))</f>
        <v/>
      </c>
      <c r="B1057" s="67"/>
      <c r="C1057" s="259" t="str">
        <f>IF($B1057="","",VLOOKUP($B1057,資料表!$A:$C,2,FALSE))</f>
        <v/>
      </c>
      <c r="D1057" s="259" t="str">
        <f>IF($B1057="","",VLOOKUP($B1057,資料表!$A:$C,3,FALSE))</f>
        <v/>
      </c>
      <c r="E1057" s="263"/>
      <c r="F1057" s="261" t="str">
        <f>IF($E1057="","",VLOOKUP($E1057,資料表!$G:$I,2,FALSE))</f>
        <v/>
      </c>
      <c r="G1057" s="262" t="str">
        <f>IF($E1057="","",VLOOKUP($E1057,資料表!$G:$I,3,FALSE))</f>
        <v/>
      </c>
      <c r="H1057" s="71"/>
      <c r="I1057" s="72"/>
      <c r="J1057" s="70"/>
      <c r="K1057" s="278">
        <f t="shared" si="34"/>
        <v>0</v>
      </c>
      <c r="L1057" s="278">
        <f t="shared" si="35"/>
        <v>0</v>
      </c>
      <c r="M1057" s="75"/>
      <c r="N1057" s="76"/>
      <c r="O1057" s="76"/>
      <c r="P1057" s="77"/>
      <c r="Q1057" s="18" t="str">
        <f>IF(B1057="","",VLOOKUP(B1057,資料表!$A$3:$D$198,4,0))</f>
        <v/>
      </c>
    </row>
    <row r="1058" spans="1:17" ht="20.100000000000001" customHeight="1">
      <c r="A1058" s="290" t="str">
        <f>IF(B1058="","",VLOOKUP(B1058,資料表!$A$3:$E$298,5,0))</f>
        <v/>
      </c>
      <c r="B1058" s="67"/>
      <c r="C1058" s="259" t="str">
        <f>IF($B1058="","",VLOOKUP($B1058,資料表!$A:$C,2,FALSE))</f>
        <v/>
      </c>
      <c r="D1058" s="259" t="str">
        <f>IF($B1058="","",VLOOKUP($B1058,資料表!$A:$C,3,FALSE))</f>
        <v/>
      </c>
      <c r="E1058" s="263"/>
      <c r="F1058" s="261" t="str">
        <f>IF($E1058="","",VLOOKUP($E1058,資料表!$G:$I,2,FALSE))</f>
        <v/>
      </c>
      <c r="G1058" s="262" t="str">
        <f>IF($E1058="","",VLOOKUP($E1058,資料表!$G:$I,3,FALSE))</f>
        <v/>
      </c>
      <c r="H1058" s="71"/>
      <c r="I1058" s="72"/>
      <c r="J1058" s="70"/>
      <c r="K1058" s="278">
        <f t="shared" si="34"/>
        <v>0</v>
      </c>
      <c r="L1058" s="278">
        <f t="shared" si="35"/>
        <v>0</v>
      </c>
      <c r="M1058" s="75"/>
      <c r="N1058" s="76"/>
      <c r="O1058" s="76"/>
      <c r="P1058" s="77"/>
      <c r="Q1058" s="18" t="str">
        <f>IF(B1058="","",VLOOKUP(B1058,資料表!$A$3:$D$198,4,0))</f>
        <v/>
      </c>
    </row>
    <row r="1059" spans="1:17" ht="20.100000000000001" customHeight="1">
      <c r="A1059" s="290" t="str">
        <f>IF(B1059="","",VLOOKUP(B1059,資料表!$A$3:$E$298,5,0))</f>
        <v/>
      </c>
      <c r="B1059" s="67"/>
      <c r="C1059" s="259" t="str">
        <f>IF($B1059="","",VLOOKUP($B1059,資料表!$A:$C,2,FALSE))</f>
        <v/>
      </c>
      <c r="D1059" s="259" t="str">
        <f>IF($B1059="","",VLOOKUP($B1059,資料表!$A:$C,3,FALSE))</f>
        <v/>
      </c>
      <c r="E1059" s="263"/>
      <c r="F1059" s="261" t="str">
        <f>IF($E1059="","",VLOOKUP($E1059,資料表!$G:$I,2,FALSE))</f>
        <v/>
      </c>
      <c r="G1059" s="262" t="str">
        <f>IF($E1059="","",VLOOKUP($E1059,資料表!$G:$I,3,FALSE))</f>
        <v/>
      </c>
      <c r="H1059" s="71"/>
      <c r="I1059" s="72"/>
      <c r="J1059" s="70"/>
      <c r="K1059" s="278">
        <f t="shared" si="34"/>
        <v>0</v>
      </c>
      <c r="L1059" s="278">
        <f t="shared" si="35"/>
        <v>0</v>
      </c>
      <c r="M1059" s="75"/>
      <c r="N1059" s="76"/>
      <c r="O1059" s="76"/>
      <c r="P1059" s="77"/>
      <c r="Q1059" s="18" t="str">
        <f>IF(B1059="","",VLOOKUP(B1059,資料表!$A$3:$D$198,4,0))</f>
        <v/>
      </c>
    </row>
    <row r="1060" spans="1:17" ht="20.100000000000001" customHeight="1">
      <c r="A1060" s="290" t="str">
        <f>IF(B1060="","",VLOOKUP(B1060,資料表!$A$3:$E$298,5,0))</f>
        <v/>
      </c>
      <c r="B1060" s="67"/>
      <c r="C1060" s="259" t="str">
        <f>IF($B1060="","",VLOOKUP($B1060,資料表!$A:$C,2,FALSE))</f>
        <v/>
      </c>
      <c r="D1060" s="259" t="str">
        <f>IF($B1060="","",VLOOKUP($B1060,資料表!$A:$C,3,FALSE))</f>
        <v/>
      </c>
      <c r="E1060" s="263"/>
      <c r="F1060" s="261" t="str">
        <f>IF($E1060="","",VLOOKUP($E1060,資料表!$G:$I,2,FALSE))</f>
        <v/>
      </c>
      <c r="G1060" s="262" t="str">
        <f>IF($E1060="","",VLOOKUP($E1060,資料表!$G:$I,3,FALSE))</f>
        <v/>
      </c>
      <c r="H1060" s="71"/>
      <c r="I1060" s="72"/>
      <c r="J1060" s="70"/>
      <c r="K1060" s="278">
        <f t="shared" si="34"/>
        <v>0</v>
      </c>
      <c r="L1060" s="278">
        <f t="shared" si="35"/>
        <v>0</v>
      </c>
      <c r="M1060" s="75"/>
      <c r="N1060" s="76"/>
      <c r="O1060" s="76"/>
      <c r="P1060" s="77"/>
      <c r="Q1060" s="18" t="str">
        <f>IF(B1060="","",VLOOKUP(B1060,資料表!$A$3:$D$198,4,0))</f>
        <v/>
      </c>
    </row>
    <row r="1061" spans="1:17" ht="20.100000000000001" customHeight="1">
      <c r="A1061" s="290" t="str">
        <f>IF(B1061="","",VLOOKUP(B1061,資料表!$A$3:$E$298,5,0))</f>
        <v/>
      </c>
      <c r="B1061" s="67"/>
      <c r="C1061" s="259" t="str">
        <f>IF($B1061="","",VLOOKUP($B1061,資料表!$A:$C,2,FALSE))</f>
        <v/>
      </c>
      <c r="D1061" s="259" t="str">
        <f>IF($B1061="","",VLOOKUP($B1061,資料表!$A:$C,3,FALSE))</f>
        <v/>
      </c>
      <c r="E1061" s="263"/>
      <c r="F1061" s="261" t="str">
        <f>IF($E1061="","",VLOOKUP($E1061,資料表!$G:$I,2,FALSE))</f>
        <v/>
      </c>
      <c r="G1061" s="262" t="str">
        <f>IF($E1061="","",VLOOKUP($E1061,資料表!$G:$I,3,FALSE))</f>
        <v/>
      </c>
      <c r="H1061" s="71"/>
      <c r="I1061" s="72"/>
      <c r="J1061" s="70"/>
      <c r="K1061" s="278">
        <f t="shared" si="34"/>
        <v>0</v>
      </c>
      <c r="L1061" s="278">
        <f t="shared" si="35"/>
        <v>0</v>
      </c>
      <c r="M1061" s="75"/>
      <c r="N1061" s="76"/>
      <c r="O1061" s="76"/>
      <c r="P1061" s="77"/>
      <c r="Q1061" s="18" t="str">
        <f>IF(B1061="","",VLOOKUP(B1061,資料表!$A$3:$D$198,4,0))</f>
        <v/>
      </c>
    </row>
    <row r="1062" spans="1:17" ht="20.100000000000001" customHeight="1">
      <c r="A1062" s="290" t="str">
        <f>IF(B1062="","",VLOOKUP(B1062,資料表!$A$3:$E$298,5,0))</f>
        <v/>
      </c>
      <c r="B1062" s="67"/>
      <c r="C1062" s="259" t="str">
        <f>IF($B1062="","",VLOOKUP($B1062,資料表!$A:$C,2,FALSE))</f>
        <v/>
      </c>
      <c r="D1062" s="259" t="str">
        <f>IF($B1062="","",VLOOKUP($B1062,資料表!$A:$C,3,FALSE))</f>
        <v/>
      </c>
      <c r="E1062" s="263"/>
      <c r="F1062" s="261" t="str">
        <f>IF($E1062="","",VLOOKUP($E1062,資料表!$G:$I,2,FALSE))</f>
        <v/>
      </c>
      <c r="G1062" s="262" t="str">
        <f>IF($E1062="","",VLOOKUP($E1062,資料表!$G:$I,3,FALSE))</f>
        <v/>
      </c>
      <c r="H1062" s="71"/>
      <c r="I1062" s="72"/>
      <c r="J1062" s="70"/>
      <c r="K1062" s="278">
        <f t="shared" si="34"/>
        <v>0</v>
      </c>
      <c r="L1062" s="278">
        <f t="shared" si="35"/>
        <v>0</v>
      </c>
      <c r="M1062" s="75"/>
      <c r="N1062" s="76"/>
      <c r="O1062" s="76"/>
      <c r="P1062" s="77"/>
      <c r="Q1062" s="18" t="str">
        <f>IF(B1062="","",VLOOKUP(B1062,資料表!$A$3:$D$198,4,0))</f>
        <v/>
      </c>
    </row>
    <row r="1063" spans="1:17" ht="20.100000000000001" customHeight="1">
      <c r="A1063" s="290" t="str">
        <f>IF(B1063="","",VLOOKUP(B1063,資料表!$A$3:$E$298,5,0))</f>
        <v/>
      </c>
      <c r="B1063" s="67"/>
      <c r="C1063" s="259" t="str">
        <f>IF($B1063="","",VLOOKUP($B1063,資料表!$A:$C,2,FALSE))</f>
        <v/>
      </c>
      <c r="D1063" s="259" t="str">
        <f>IF($B1063="","",VLOOKUP($B1063,資料表!$A:$C,3,FALSE))</f>
        <v/>
      </c>
      <c r="E1063" s="263"/>
      <c r="F1063" s="261" t="str">
        <f>IF($E1063="","",VLOOKUP($E1063,資料表!$G:$I,2,FALSE))</f>
        <v/>
      </c>
      <c r="G1063" s="262" t="str">
        <f>IF($E1063="","",VLOOKUP($E1063,資料表!$G:$I,3,FALSE))</f>
        <v/>
      </c>
      <c r="H1063" s="71"/>
      <c r="I1063" s="72"/>
      <c r="J1063" s="70"/>
      <c r="K1063" s="278">
        <f t="shared" si="34"/>
        <v>0</v>
      </c>
      <c r="L1063" s="278">
        <f t="shared" si="35"/>
        <v>0</v>
      </c>
      <c r="M1063" s="75"/>
      <c r="N1063" s="76"/>
      <c r="O1063" s="76"/>
      <c r="P1063" s="77"/>
      <c r="Q1063" s="18" t="str">
        <f>IF(B1063="","",VLOOKUP(B1063,資料表!$A$3:$D$198,4,0))</f>
        <v/>
      </c>
    </row>
    <row r="1064" spans="1:17" ht="20.100000000000001" customHeight="1">
      <c r="A1064" s="290" t="str">
        <f>IF(B1064="","",VLOOKUP(B1064,資料表!$A$3:$E$298,5,0))</f>
        <v/>
      </c>
      <c r="B1064" s="67"/>
      <c r="C1064" s="259" t="str">
        <f>IF($B1064="","",VLOOKUP($B1064,資料表!$A:$C,2,FALSE))</f>
        <v/>
      </c>
      <c r="D1064" s="259" t="str">
        <f>IF($B1064="","",VLOOKUP($B1064,資料表!$A:$C,3,FALSE))</f>
        <v/>
      </c>
      <c r="E1064" s="263"/>
      <c r="F1064" s="261" t="str">
        <f>IF($E1064="","",VLOOKUP($E1064,資料表!$G:$I,2,FALSE))</f>
        <v/>
      </c>
      <c r="G1064" s="262" t="str">
        <f>IF($E1064="","",VLOOKUP($E1064,資料表!$G:$I,3,FALSE))</f>
        <v/>
      </c>
      <c r="H1064" s="71"/>
      <c r="I1064" s="72"/>
      <c r="J1064" s="70"/>
      <c r="K1064" s="278">
        <f t="shared" si="34"/>
        <v>0</v>
      </c>
      <c r="L1064" s="278">
        <f t="shared" si="35"/>
        <v>0</v>
      </c>
      <c r="M1064" s="75"/>
      <c r="N1064" s="76"/>
      <c r="O1064" s="76"/>
      <c r="P1064" s="77"/>
      <c r="Q1064" s="18" t="str">
        <f>IF(B1064="","",VLOOKUP(B1064,資料表!$A$3:$D$198,4,0))</f>
        <v/>
      </c>
    </row>
    <row r="1065" spans="1:17" ht="20.100000000000001" customHeight="1">
      <c r="A1065" s="290" t="str">
        <f>IF(B1065="","",VLOOKUP(B1065,資料表!$A$3:$E$298,5,0))</f>
        <v/>
      </c>
      <c r="B1065" s="67"/>
      <c r="C1065" s="259" t="str">
        <f>IF($B1065="","",VLOOKUP($B1065,資料表!$A:$C,2,FALSE))</f>
        <v/>
      </c>
      <c r="D1065" s="259" t="str">
        <f>IF($B1065="","",VLOOKUP($B1065,資料表!$A:$C,3,FALSE))</f>
        <v/>
      </c>
      <c r="E1065" s="263"/>
      <c r="F1065" s="261" t="str">
        <f>IF($E1065="","",VLOOKUP($E1065,資料表!$G:$I,2,FALSE))</f>
        <v/>
      </c>
      <c r="G1065" s="262" t="str">
        <f>IF($E1065="","",VLOOKUP($E1065,資料表!$G:$I,3,FALSE))</f>
        <v/>
      </c>
      <c r="H1065" s="71"/>
      <c r="I1065" s="72"/>
      <c r="J1065" s="70"/>
      <c r="K1065" s="278">
        <f t="shared" si="34"/>
        <v>0</v>
      </c>
      <c r="L1065" s="278">
        <f t="shared" si="35"/>
        <v>0</v>
      </c>
      <c r="M1065" s="75"/>
      <c r="N1065" s="76"/>
      <c r="O1065" s="76"/>
      <c r="P1065" s="77"/>
      <c r="Q1065" s="18" t="str">
        <f>IF(B1065="","",VLOOKUP(B1065,資料表!$A$3:$D$198,4,0))</f>
        <v/>
      </c>
    </row>
    <row r="1066" spans="1:17" ht="20.100000000000001" customHeight="1">
      <c r="A1066" s="290" t="str">
        <f>IF(B1066="","",VLOOKUP(B1066,資料表!$A$3:$E$298,5,0))</f>
        <v/>
      </c>
      <c r="B1066" s="67"/>
      <c r="C1066" s="259" t="str">
        <f>IF($B1066="","",VLOOKUP($B1066,資料表!$A:$C,2,FALSE))</f>
        <v/>
      </c>
      <c r="D1066" s="259" t="str">
        <f>IF($B1066="","",VLOOKUP($B1066,資料表!$A:$C,3,FALSE))</f>
        <v/>
      </c>
      <c r="E1066" s="263"/>
      <c r="F1066" s="261" t="str">
        <f>IF($E1066="","",VLOOKUP($E1066,資料表!$G:$I,2,FALSE))</f>
        <v/>
      </c>
      <c r="G1066" s="262" t="str">
        <f>IF($E1066="","",VLOOKUP($E1066,資料表!$G:$I,3,FALSE))</f>
        <v/>
      </c>
      <c r="H1066" s="71"/>
      <c r="I1066" s="72"/>
      <c r="J1066" s="70"/>
      <c r="K1066" s="278">
        <f t="shared" si="34"/>
        <v>0</v>
      </c>
      <c r="L1066" s="278">
        <f t="shared" si="35"/>
        <v>0</v>
      </c>
      <c r="M1066" s="75"/>
      <c r="N1066" s="76"/>
      <c r="O1066" s="76"/>
      <c r="P1066" s="77"/>
      <c r="Q1066" s="18" t="str">
        <f>IF(B1066="","",VLOOKUP(B1066,資料表!$A$3:$D$198,4,0))</f>
        <v/>
      </c>
    </row>
    <row r="1067" spans="1:17" ht="20.100000000000001" customHeight="1">
      <c r="A1067" s="290" t="str">
        <f>IF(B1067="","",VLOOKUP(B1067,資料表!$A$3:$E$298,5,0))</f>
        <v/>
      </c>
      <c r="B1067" s="67"/>
      <c r="C1067" s="259" t="str">
        <f>IF($B1067="","",VLOOKUP($B1067,資料表!$A:$C,2,FALSE))</f>
        <v/>
      </c>
      <c r="D1067" s="259" t="str">
        <f>IF($B1067="","",VLOOKUP($B1067,資料表!$A:$C,3,FALSE))</f>
        <v/>
      </c>
      <c r="E1067" s="263"/>
      <c r="F1067" s="261" t="str">
        <f>IF($E1067="","",VLOOKUP($E1067,資料表!$G:$I,2,FALSE))</f>
        <v/>
      </c>
      <c r="G1067" s="262" t="str">
        <f>IF($E1067="","",VLOOKUP($E1067,資料表!$G:$I,3,FALSE))</f>
        <v/>
      </c>
      <c r="H1067" s="71"/>
      <c r="I1067" s="72"/>
      <c r="J1067" s="70"/>
      <c r="K1067" s="278">
        <f t="shared" si="34"/>
        <v>0</v>
      </c>
      <c r="L1067" s="278">
        <f t="shared" si="35"/>
        <v>0</v>
      </c>
      <c r="M1067" s="75"/>
      <c r="N1067" s="76"/>
      <c r="O1067" s="76"/>
      <c r="P1067" s="77"/>
      <c r="Q1067" s="18" t="str">
        <f>IF(B1067="","",VLOOKUP(B1067,資料表!$A$3:$D$198,4,0))</f>
        <v/>
      </c>
    </row>
    <row r="1068" spans="1:17" ht="20.100000000000001" customHeight="1">
      <c r="A1068" s="290" t="str">
        <f>IF(B1068="","",VLOOKUP(B1068,資料表!$A$3:$E$298,5,0))</f>
        <v/>
      </c>
      <c r="B1068" s="67"/>
      <c r="C1068" s="259" t="str">
        <f>IF($B1068="","",VLOOKUP($B1068,資料表!$A:$C,2,FALSE))</f>
        <v/>
      </c>
      <c r="D1068" s="259" t="str">
        <f>IF($B1068="","",VLOOKUP($B1068,資料表!$A:$C,3,FALSE))</f>
        <v/>
      </c>
      <c r="E1068" s="263"/>
      <c r="F1068" s="261" t="str">
        <f>IF($E1068="","",VLOOKUP($E1068,資料表!$G:$I,2,FALSE))</f>
        <v/>
      </c>
      <c r="G1068" s="262" t="str">
        <f>IF($E1068="","",VLOOKUP($E1068,資料表!$G:$I,3,FALSE))</f>
        <v/>
      </c>
      <c r="H1068" s="71"/>
      <c r="I1068" s="72"/>
      <c r="J1068" s="70"/>
      <c r="K1068" s="278">
        <f t="shared" si="34"/>
        <v>0</v>
      </c>
      <c r="L1068" s="278">
        <f t="shared" si="35"/>
        <v>0</v>
      </c>
      <c r="M1068" s="75"/>
      <c r="N1068" s="76"/>
      <c r="O1068" s="76"/>
      <c r="P1068" s="77"/>
      <c r="Q1068" s="18" t="str">
        <f>IF(B1068="","",VLOOKUP(B1068,資料表!$A$3:$D$198,4,0))</f>
        <v/>
      </c>
    </row>
    <row r="1069" spans="1:17" ht="20.100000000000001" customHeight="1">
      <c r="A1069" s="290" t="str">
        <f>IF(B1069="","",VLOOKUP(B1069,資料表!$A$3:$E$298,5,0))</f>
        <v/>
      </c>
      <c r="B1069" s="67"/>
      <c r="C1069" s="259" t="str">
        <f>IF($B1069="","",VLOOKUP($B1069,資料表!$A:$C,2,FALSE))</f>
        <v/>
      </c>
      <c r="D1069" s="259" t="str">
        <f>IF($B1069="","",VLOOKUP($B1069,資料表!$A:$C,3,FALSE))</f>
        <v/>
      </c>
      <c r="E1069" s="263"/>
      <c r="F1069" s="261" t="str">
        <f>IF($E1069="","",VLOOKUP($E1069,資料表!$G:$I,2,FALSE))</f>
        <v/>
      </c>
      <c r="G1069" s="262" t="str">
        <f>IF($E1069="","",VLOOKUP($E1069,資料表!$G:$I,3,FALSE))</f>
        <v/>
      </c>
      <c r="H1069" s="71"/>
      <c r="I1069" s="72"/>
      <c r="J1069" s="70"/>
      <c r="K1069" s="278">
        <f t="shared" si="34"/>
        <v>0</v>
      </c>
      <c r="L1069" s="278">
        <f t="shared" si="35"/>
        <v>0</v>
      </c>
      <c r="M1069" s="75"/>
      <c r="N1069" s="76"/>
      <c r="O1069" s="76"/>
      <c r="P1069" s="77"/>
      <c r="Q1069" s="18" t="str">
        <f>IF(B1069="","",VLOOKUP(B1069,資料表!$A$3:$D$198,4,0))</f>
        <v/>
      </c>
    </row>
    <row r="1070" spans="1:17" ht="20.100000000000001" customHeight="1">
      <c r="A1070" s="290" t="str">
        <f>IF(B1070="","",VLOOKUP(B1070,資料表!$A$3:$E$298,5,0))</f>
        <v/>
      </c>
      <c r="B1070" s="67"/>
      <c r="C1070" s="259" t="str">
        <f>IF($B1070="","",VLOOKUP($B1070,資料表!$A:$C,2,FALSE))</f>
        <v/>
      </c>
      <c r="D1070" s="259" t="str">
        <f>IF($B1070="","",VLOOKUP($B1070,資料表!$A:$C,3,FALSE))</f>
        <v/>
      </c>
      <c r="E1070" s="263"/>
      <c r="F1070" s="261" t="str">
        <f>IF($E1070="","",VLOOKUP($E1070,資料表!$G:$I,2,FALSE))</f>
        <v/>
      </c>
      <c r="G1070" s="262" t="str">
        <f>IF($E1070="","",VLOOKUP($E1070,資料表!$G:$I,3,FALSE))</f>
        <v/>
      </c>
      <c r="H1070" s="71"/>
      <c r="I1070" s="72"/>
      <c r="J1070" s="70"/>
      <c r="K1070" s="278">
        <f t="shared" si="34"/>
        <v>0</v>
      </c>
      <c r="L1070" s="278">
        <f t="shared" si="35"/>
        <v>0</v>
      </c>
      <c r="M1070" s="75"/>
      <c r="N1070" s="76"/>
      <c r="O1070" s="76"/>
      <c r="P1070" s="77"/>
      <c r="Q1070" s="18" t="str">
        <f>IF(B1070="","",VLOOKUP(B1070,資料表!$A$3:$D$198,4,0))</f>
        <v/>
      </c>
    </row>
    <row r="1071" spans="1:17" ht="20.100000000000001" customHeight="1">
      <c r="A1071" s="290" t="str">
        <f>IF(B1071="","",VLOOKUP(B1071,資料表!$A$3:$E$298,5,0))</f>
        <v/>
      </c>
      <c r="B1071" s="67"/>
      <c r="C1071" s="259" t="str">
        <f>IF($B1071="","",VLOOKUP($B1071,資料表!$A:$C,2,FALSE))</f>
        <v/>
      </c>
      <c r="D1071" s="259" t="str">
        <f>IF($B1071="","",VLOOKUP($B1071,資料表!$A:$C,3,FALSE))</f>
        <v/>
      </c>
      <c r="E1071" s="263"/>
      <c r="F1071" s="261" t="str">
        <f>IF($E1071="","",VLOOKUP($E1071,資料表!$G:$I,2,FALSE))</f>
        <v/>
      </c>
      <c r="G1071" s="262" t="str">
        <f>IF($E1071="","",VLOOKUP($E1071,資料表!$G:$I,3,FALSE))</f>
        <v/>
      </c>
      <c r="H1071" s="71"/>
      <c r="I1071" s="72"/>
      <c r="J1071" s="70"/>
      <c r="K1071" s="278">
        <f t="shared" si="34"/>
        <v>0</v>
      </c>
      <c r="L1071" s="278">
        <f t="shared" si="35"/>
        <v>0</v>
      </c>
      <c r="M1071" s="75"/>
      <c r="N1071" s="76"/>
      <c r="O1071" s="76"/>
      <c r="P1071" s="77"/>
      <c r="Q1071" s="18" t="str">
        <f>IF(B1071="","",VLOOKUP(B1071,資料表!$A$3:$D$198,4,0))</f>
        <v/>
      </c>
    </row>
    <row r="1072" spans="1:17" ht="20.100000000000001" customHeight="1">
      <c r="A1072" s="290" t="str">
        <f>IF(B1072="","",VLOOKUP(B1072,資料表!$A$3:$E$298,5,0))</f>
        <v/>
      </c>
      <c r="B1072" s="67"/>
      <c r="C1072" s="259" t="str">
        <f>IF($B1072="","",VLOOKUP($B1072,資料表!$A:$C,2,FALSE))</f>
        <v/>
      </c>
      <c r="D1072" s="259" t="str">
        <f>IF($B1072="","",VLOOKUP($B1072,資料表!$A:$C,3,FALSE))</f>
        <v/>
      </c>
      <c r="E1072" s="263"/>
      <c r="F1072" s="261" t="str">
        <f>IF($E1072="","",VLOOKUP($E1072,資料表!$G:$I,2,FALSE))</f>
        <v/>
      </c>
      <c r="G1072" s="262" t="str">
        <f>IF($E1072="","",VLOOKUP($E1072,資料表!$G:$I,3,FALSE))</f>
        <v/>
      </c>
      <c r="H1072" s="71"/>
      <c r="I1072" s="72"/>
      <c r="J1072" s="70"/>
      <c r="K1072" s="278">
        <f t="shared" si="34"/>
        <v>0</v>
      </c>
      <c r="L1072" s="278">
        <f t="shared" si="35"/>
        <v>0</v>
      </c>
      <c r="M1072" s="75"/>
      <c r="N1072" s="76"/>
      <c r="O1072" s="76"/>
      <c r="P1072" s="77"/>
      <c r="Q1072" s="18" t="str">
        <f>IF(B1072="","",VLOOKUP(B1072,資料表!$A$3:$D$198,4,0))</f>
        <v/>
      </c>
    </row>
    <row r="1073" spans="1:17" ht="20.100000000000001" customHeight="1">
      <c r="A1073" s="290" t="str">
        <f>IF(B1073="","",VLOOKUP(B1073,資料表!$A$3:$E$298,5,0))</f>
        <v/>
      </c>
      <c r="B1073" s="67"/>
      <c r="C1073" s="259" t="str">
        <f>IF($B1073="","",VLOOKUP($B1073,資料表!$A:$C,2,FALSE))</f>
        <v/>
      </c>
      <c r="D1073" s="259" t="str">
        <f>IF($B1073="","",VLOOKUP($B1073,資料表!$A:$C,3,FALSE))</f>
        <v/>
      </c>
      <c r="E1073" s="263"/>
      <c r="F1073" s="261" t="str">
        <f>IF($E1073="","",VLOOKUP($E1073,資料表!$G:$I,2,FALSE))</f>
        <v/>
      </c>
      <c r="G1073" s="262" t="str">
        <f>IF($E1073="","",VLOOKUP($E1073,資料表!$G:$I,3,FALSE))</f>
        <v/>
      </c>
      <c r="H1073" s="71"/>
      <c r="I1073" s="72"/>
      <c r="J1073" s="70"/>
      <c r="K1073" s="278">
        <f t="shared" si="34"/>
        <v>0</v>
      </c>
      <c r="L1073" s="278">
        <f t="shared" si="35"/>
        <v>0</v>
      </c>
      <c r="M1073" s="75"/>
      <c r="N1073" s="76"/>
      <c r="O1073" s="76"/>
      <c r="P1073" s="77"/>
      <c r="Q1073" s="18" t="str">
        <f>IF(B1073="","",VLOOKUP(B1073,資料表!$A$3:$D$198,4,0))</f>
        <v/>
      </c>
    </row>
    <row r="1074" spans="1:17" ht="20.100000000000001" customHeight="1">
      <c r="A1074" s="290" t="str">
        <f>IF(B1074="","",VLOOKUP(B1074,資料表!$A$3:$E$298,5,0))</f>
        <v/>
      </c>
      <c r="B1074" s="67"/>
      <c r="C1074" s="259" t="str">
        <f>IF($B1074="","",VLOOKUP($B1074,資料表!$A:$C,2,FALSE))</f>
        <v/>
      </c>
      <c r="D1074" s="259" t="str">
        <f>IF($B1074="","",VLOOKUP($B1074,資料表!$A:$C,3,FALSE))</f>
        <v/>
      </c>
      <c r="E1074" s="263"/>
      <c r="F1074" s="261" t="str">
        <f>IF($E1074="","",VLOOKUP($E1074,資料表!$G:$I,2,FALSE))</f>
        <v/>
      </c>
      <c r="G1074" s="262" t="str">
        <f>IF($E1074="","",VLOOKUP($E1074,資料表!$G:$I,3,FALSE))</f>
        <v/>
      </c>
      <c r="H1074" s="71"/>
      <c r="I1074" s="72"/>
      <c r="J1074" s="70"/>
      <c r="K1074" s="278">
        <f t="shared" si="34"/>
        <v>0</v>
      </c>
      <c r="L1074" s="278">
        <f t="shared" si="35"/>
        <v>0</v>
      </c>
      <c r="M1074" s="75"/>
      <c r="N1074" s="76"/>
      <c r="O1074" s="76"/>
      <c r="P1074" s="77"/>
      <c r="Q1074" s="18" t="str">
        <f>IF(B1074="","",VLOOKUP(B1074,資料表!$A$3:$D$198,4,0))</f>
        <v/>
      </c>
    </row>
    <row r="1075" spans="1:17" ht="20.100000000000001" customHeight="1">
      <c r="A1075" s="290" t="str">
        <f>IF(B1075="","",VLOOKUP(B1075,資料表!$A$3:$E$298,5,0))</f>
        <v/>
      </c>
      <c r="B1075" s="67"/>
      <c r="C1075" s="259" t="str">
        <f>IF($B1075="","",VLOOKUP($B1075,資料表!$A:$C,2,FALSE))</f>
        <v/>
      </c>
      <c r="D1075" s="259" t="str">
        <f>IF($B1075="","",VLOOKUP($B1075,資料表!$A:$C,3,FALSE))</f>
        <v/>
      </c>
      <c r="E1075" s="263"/>
      <c r="F1075" s="261" t="str">
        <f>IF($E1075="","",VLOOKUP($E1075,資料表!$G:$I,2,FALSE))</f>
        <v/>
      </c>
      <c r="G1075" s="262" t="str">
        <f>IF($E1075="","",VLOOKUP($E1075,資料表!$G:$I,3,FALSE))</f>
        <v/>
      </c>
      <c r="H1075" s="71"/>
      <c r="I1075" s="72"/>
      <c r="J1075" s="70"/>
      <c r="K1075" s="278">
        <f t="shared" si="34"/>
        <v>0</v>
      </c>
      <c r="L1075" s="278">
        <f t="shared" si="35"/>
        <v>0</v>
      </c>
      <c r="M1075" s="75"/>
      <c r="N1075" s="76"/>
      <c r="O1075" s="76"/>
      <c r="P1075" s="77"/>
      <c r="Q1075" s="18" t="str">
        <f>IF(B1075="","",VLOOKUP(B1075,資料表!$A$3:$D$198,4,0))</f>
        <v/>
      </c>
    </row>
    <row r="1076" spans="1:17" ht="20.100000000000001" customHeight="1">
      <c r="A1076" s="290" t="str">
        <f>IF(B1076="","",VLOOKUP(B1076,資料表!$A$3:$E$298,5,0))</f>
        <v/>
      </c>
      <c r="B1076" s="67"/>
      <c r="C1076" s="259" t="str">
        <f>IF($B1076="","",VLOOKUP($B1076,資料表!$A:$C,2,FALSE))</f>
        <v/>
      </c>
      <c r="D1076" s="259" t="str">
        <f>IF($B1076="","",VLOOKUP($B1076,資料表!$A:$C,3,FALSE))</f>
        <v/>
      </c>
      <c r="E1076" s="263"/>
      <c r="F1076" s="261" t="str">
        <f>IF($E1076="","",VLOOKUP($E1076,資料表!$G:$I,2,FALSE))</f>
        <v/>
      </c>
      <c r="G1076" s="262" t="str">
        <f>IF($E1076="","",VLOOKUP($E1076,資料表!$G:$I,3,FALSE))</f>
        <v/>
      </c>
      <c r="H1076" s="71"/>
      <c r="I1076" s="72"/>
      <c r="J1076" s="70"/>
      <c r="K1076" s="278">
        <f t="shared" si="34"/>
        <v>0</v>
      </c>
      <c r="L1076" s="278">
        <f t="shared" si="35"/>
        <v>0</v>
      </c>
      <c r="M1076" s="75"/>
      <c r="N1076" s="76"/>
      <c r="O1076" s="76"/>
      <c r="P1076" s="77"/>
      <c r="Q1076" s="18" t="str">
        <f>IF(B1076="","",VLOOKUP(B1076,資料表!$A$3:$D$198,4,0))</f>
        <v/>
      </c>
    </row>
    <row r="1077" spans="1:17" ht="20.100000000000001" customHeight="1">
      <c r="A1077" s="290" t="str">
        <f>IF(B1077="","",VLOOKUP(B1077,資料表!$A$3:$E$298,5,0))</f>
        <v/>
      </c>
      <c r="B1077" s="67"/>
      <c r="C1077" s="259" t="str">
        <f>IF($B1077="","",VLOOKUP($B1077,資料表!$A:$C,2,FALSE))</f>
        <v/>
      </c>
      <c r="D1077" s="259" t="str">
        <f>IF($B1077="","",VLOOKUP($B1077,資料表!$A:$C,3,FALSE))</f>
        <v/>
      </c>
      <c r="E1077" s="263"/>
      <c r="F1077" s="261" t="str">
        <f>IF($E1077="","",VLOOKUP($E1077,資料表!$G:$I,2,FALSE))</f>
        <v/>
      </c>
      <c r="G1077" s="262" t="str">
        <f>IF($E1077="","",VLOOKUP($E1077,資料表!$G:$I,3,FALSE))</f>
        <v/>
      </c>
      <c r="H1077" s="71"/>
      <c r="I1077" s="72"/>
      <c r="J1077" s="70"/>
      <c r="K1077" s="278">
        <f t="shared" si="34"/>
        <v>0</v>
      </c>
      <c r="L1077" s="278">
        <f t="shared" si="35"/>
        <v>0</v>
      </c>
      <c r="M1077" s="75"/>
      <c r="N1077" s="76"/>
      <c r="O1077" s="76"/>
      <c r="P1077" s="77"/>
      <c r="Q1077" s="18" t="str">
        <f>IF(B1077="","",VLOOKUP(B1077,資料表!$A$3:$D$198,4,0))</f>
        <v/>
      </c>
    </row>
    <row r="1078" spans="1:17" ht="20.100000000000001" customHeight="1">
      <c r="A1078" s="290" t="str">
        <f>IF(B1078="","",VLOOKUP(B1078,資料表!$A$3:$E$298,5,0))</f>
        <v/>
      </c>
      <c r="B1078" s="67"/>
      <c r="C1078" s="259" t="str">
        <f>IF($B1078="","",VLOOKUP($B1078,資料表!$A:$C,2,FALSE))</f>
        <v/>
      </c>
      <c r="D1078" s="259" t="str">
        <f>IF($B1078="","",VLOOKUP($B1078,資料表!$A:$C,3,FALSE))</f>
        <v/>
      </c>
      <c r="E1078" s="263"/>
      <c r="F1078" s="261" t="str">
        <f>IF($E1078="","",VLOOKUP($E1078,資料表!$G:$I,2,FALSE))</f>
        <v/>
      </c>
      <c r="G1078" s="262" t="str">
        <f>IF($E1078="","",VLOOKUP($E1078,資料表!$G:$I,3,FALSE))</f>
        <v/>
      </c>
      <c r="H1078" s="71"/>
      <c r="I1078" s="72"/>
      <c r="J1078" s="70"/>
      <c r="K1078" s="278">
        <f t="shared" si="34"/>
        <v>0</v>
      </c>
      <c r="L1078" s="278">
        <f t="shared" si="35"/>
        <v>0</v>
      </c>
      <c r="M1078" s="75"/>
      <c r="N1078" s="76"/>
      <c r="O1078" s="76"/>
      <c r="P1078" s="77"/>
      <c r="Q1078" s="18" t="str">
        <f>IF(B1078="","",VLOOKUP(B1078,資料表!$A$3:$D$198,4,0))</f>
        <v/>
      </c>
    </row>
    <row r="1079" spans="1:17" ht="20.100000000000001" customHeight="1">
      <c r="A1079" s="290" t="str">
        <f>IF(B1079="","",VLOOKUP(B1079,資料表!$A$3:$E$298,5,0))</f>
        <v/>
      </c>
      <c r="B1079" s="67"/>
      <c r="C1079" s="259" t="str">
        <f>IF($B1079="","",VLOOKUP($B1079,資料表!$A:$C,2,FALSE))</f>
        <v/>
      </c>
      <c r="D1079" s="259" t="str">
        <f>IF($B1079="","",VLOOKUP($B1079,資料表!$A:$C,3,FALSE))</f>
        <v/>
      </c>
      <c r="E1079" s="263"/>
      <c r="F1079" s="261" t="str">
        <f>IF($E1079="","",VLOOKUP($E1079,資料表!$G:$I,2,FALSE))</f>
        <v/>
      </c>
      <c r="G1079" s="262" t="str">
        <f>IF($E1079="","",VLOOKUP($E1079,資料表!$G:$I,3,FALSE))</f>
        <v/>
      </c>
      <c r="H1079" s="71"/>
      <c r="I1079" s="72"/>
      <c r="J1079" s="70"/>
      <c r="K1079" s="278">
        <f t="shared" si="34"/>
        <v>0</v>
      </c>
      <c r="L1079" s="278">
        <f t="shared" si="35"/>
        <v>0</v>
      </c>
      <c r="M1079" s="75"/>
      <c r="N1079" s="76"/>
      <c r="O1079" s="76"/>
      <c r="P1079" s="77"/>
      <c r="Q1079" s="18" t="str">
        <f>IF(B1079="","",VLOOKUP(B1079,資料表!$A$3:$D$198,4,0))</f>
        <v/>
      </c>
    </row>
    <row r="1080" spans="1:17" ht="20.100000000000001" customHeight="1">
      <c r="A1080" s="290" t="str">
        <f>IF(B1080="","",VLOOKUP(B1080,資料表!$A$3:$E$298,5,0))</f>
        <v/>
      </c>
      <c r="B1080" s="67"/>
      <c r="C1080" s="259" t="str">
        <f>IF($B1080="","",VLOOKUP($B1080,資料表!$A:$C,2,FALSE))</f>
        <v/>
      </c>
      <c r="D1080" s="259" t="str">
        <f>IF($B1080="","",VLOOKUP($B1080,資料表!$A:$C,3,FALSE))</f>
        <v/>
      </c>
      <c r="E1080" s="263"/>
      <c r="F1080" s="261" t="str">
        <f>IF($E1080="","",VLOOKUP($E1080,資料表!$G:$I,2,FALSE))</f>
        <v/>
      </c>
      <c r="G1080" s="262" t="str">
        <f>IF($E1080="","",VLOOKUP($E1080,資料表!$G:$I,3,FALSE))</f>
        <v/>
      </c>
      <c r="H1080" s="71"/>
      <c r="I1080" s="72"/>
      <c r="J1080" s="70"/>
      <c r="K1080" s="278">
        <f t="shared" si="34"/>
        <v>0</v>
      </c>
      <c r="L1080" s="278">
        <f t="shared" si="35"/>
        <v>0</v>
      </c>
      <c r="M1080" s="75"/>
      <c r="N1080" s="76"/>
      <c r="O1080" s="76"/>
      <c r="P1080" s="77"/>
      <c r="Q1080" s="18" t="str">
        <f>IF(B1080="","",VLOOKUP(B1080,資料表!$A$3:$D$198,4,0))</f>
        <v/>
      </c>
    </row>
    <row r="1081" spans="1:17" ht="20.100000000000001" customHeight="1">
      <c r="A1081" s="290" t="str">
        <f>IF(B1081="","",VLOOKUP(B1081,資料表!$A$3:$E$298,5,0))</f>
        <v/>
      </c>
      <c r="B1081" s="67"/>
      <c r="C1081" s="259" t="str">
        <f>IF($B1081="","",VLOOKUP($B1081,資料表!$A:$C,2,FALSE))</f>
        <v/>
      </c>
      <c r="D1081" s="259" t="str">
        <f>IF($B1081="","",VLOOKUP($B1081,資料表!$A:$C,3,FALSE))</f>
        <v/>
      </c>
      <c r="E1081" s="263"/>
      <c r="F1081" s="261" t="str">
        <f>IF($E1081="","",VLOOKUP($E1081,資料表!$G:$I,2,FALSE))</f>
        <v/>
      </c>
      <c r="G1081" s="262" t="str">
        <f>IF($E1081="","",VLOOKUP($E1081,資料表!$G:$I,3,FALSE))</f>
        <v/>
      </c>
      <c r="H1081" s="71"/>
      <c r="I1081" s="72"/>
      <c r="J1081" s="70"/>
      <c r="K1081" s="278">
        <f t="shared" si="34"/>
        <v>0</v>
      </c>
      <c r="L1081" s="278">
        <f t="shared" si="35"/>
        <v>0</v>
      </c>
      <c r="M1081" s="75"/>
      <c r="N1081" s="76"/>
      <c r="O1081" s="76"/>
      <c r="P1081" s="77"/>
      <c r="Q1081" s="18" t="str">
        <f>IF(B1081="","",VLOOKUP(B1081,資料表!$A$3:$D$198,4,0))</f>
        <v/>
      </c>
    </row>
    <row r="1082" spans="1:17" ht="20.100000000000001" customHeight="1">
      <c r="A1082" s="290" t="str">
        <f>IF(B1082="","",VLOOKUP(B1082,資料表!$A$3:$E$298,5,0))</f>
        <v/>
      </c>
      <c r="B1082" s="67"/>
      <c r="C1082" s="259" t="str">
        <f>IF($B1082="","",VLOOKUP($B1082,資料表!$A:$C,2,FALSE))</f>
        <v/>
      </c>
      <c r="D1082" s="259" t="str">
        <f>IF($B1082="","",VLOOKUP($B1082,資料表!$A:$C,3,FALSE))</f>
        <v/>
      </c>
      <c r="E1082" s="263"/>
      <c r="F1082" s="261" t="str">
        <f>IF($E1082="","",VLOOKUP($E1082,資料表!$G:$I,2,FALSE))</f>
        <v/>
      </c>
      <c r="G1082" s="262" t="str">
        <f>IF($E1082="","",VLOOKUP($E1082,資料表!$G:$I,3,FALSE))</f>
        <v/>
      </c>
      <c r="H1082" s="71"/>
      <c r="I1082" s="72"/>
      <c r="J1082" s="70"/>
      <c r="K1082" s="278">
        <f t="shared" si="34"/>
        <v>0</v>
      </c>
      <c r="L1082" s="278">
        <f t="shared" si="35"/>
        <v>0</v>
      </c>
      <c r="M1082" s="75"/>
      <c r="N1082" s="76"/>
      <c r="O1082" s="76"/>
      <c r="P1082" s="77"/>
      <c r="Q1082" s="18" t="str">
        <f>IF(B1082="","",VLOOKUP(B1082,資料表!$A$3:$D$198,4,0))</f>
        <v/>
      </c>
    </row>
    <row r="1083" spans="1:17" ht="20.100000000000001" customHeight="1">
      <c r="A1083" s="290" t="str">
        <f>IF(B1083="","",VLOOKUP(B1083,資料表!$A$3:$E$298,5,0))</f>
        <v/>
      </c>
      <c r="B1083" s="67"/>
      <c r="C1083" s="259" t="str">
        <f>IF($B1083="","",VLOOKUP($B1083,資料表!$A:$C,2,FALSE))</f>
        <v/>
      </c>
      <c r="D1083" s="259" t="str">
        <f>IF($B1083="","",VLOOKUP($B1083,資料表!$A:$C,3,FALSE))</f>
        <v/>
      </c>
      <c r="E1083" s="263"/>
      <c r="F1083" s="261" t="str">
        <f>IF($E1083="","",VLOOKUP($E1083,資料表!$G:$I,2,FALSE))</f>
        <v/>
      </c>
      <c r="G1083" s="262" t="str">
        <f>IF($E1083="","",VLOOKUP($E1083,資料表!$G:$I,3,FALSE))</f>
        <v/>
      </c>
      <c r="H1083" s="71"/>
      <c r="I1083" s="72"/>
      <c r="J1083" s="70"/>
      <c r="K1083" s="278">
        <f t="shared" si="34"/>
        <v>0</v>
      </c>
      <c r="L1083" s="278">
        <f t="shared" si="35"/>
        <v>0</v>
      </c>
      <c r="M1083" s="75"/>
      <c r="N1083" s="76"/>
      <c r="O1083" s="76"/>
      <c r="P1083" s="77"/>
      <c r="Q1083" s="18" t="str">
        <f>IF(B1083="","",VLOOKUP(B1083,資料表!$A$3:$D$198,4,0))</f>
        <v/>
      </c>
    </row>
    <row r="1084" spans="1:17" ht="20.100000000000001" customHeight="1">
      <c r="A1084" s="290" t="str">
        <f>IF(B1084="","",VLOOKUP(B1084,資料表!$A$3:$E$298,5,0))</f>
        <v/>
      </c>
      <c r="B1084" s="67"/>
      <c r="C1084" s="259" t="str">
        <f>IF($B1084="","",VLOOKUP($B1084,資料表!$A:$C,2,FALSE))</f>
        <v/>
      </c>
      <c r="D1084" s="259" t="str">
        <f>IF($B1084="","",VLOOKUP($B1084,資料表!$A:$C,3,FALSE))</f>
        <v/>
      </c>
      <c r="E1084" s="263"/>
      <c r="F1084" s="261" t="str">
        <f>IF($E1084="","",VLOOKUP($E1084,資料表!$G:$I,2,FALSE))</f>
        <v/>
      </c>
      <c r="G1084" s="262" t="str">
        <f>IF($E1084="","",VLOOKUP($E1084,資料表!$G:$I,3,FALSE))</f>
        <v/>
      </c>
      <c r="H1084" s="71"/>
      <c r="I1084" s="72"/>
      <c r="J1084" s="70"/>
      <c r="K1084" s="278">
        <f t="shared" si="34"/>
        <v>0</v>
      </c>
      <c r="L1084" s="278">
        <f t="shared" si="35"/>
        <v>0</v>
      </c>
      <c r="M1084" s="75"/>
      <c r="N1084" s="76"/>
      <c r="O1084" s="76"/>
      <c r="P1084" s="77"/>
      <c r="Q1084" s="18" t="str">
        <f>IF(B1084="","",VLOOKUP(B1084,資料表!$A$3:$D$198,4,0))</f>
        <v/>
      </c>
    </row>
    <row r="1085" spans="1:17" ht="20.100000000000001" customHeight="1">
      <c r="A1085" s="290" t="str">
        <f>IF(B1085="","",VLOOKUP(B1085,資料表!$A$3:$E$298,5,0))</f>
        <v/>
      </c>
      <c r="B1085" s="67"/>
      <c r="C1085" s="259" t="str">
        <f>IF($B1085="","",VLOOKUP($B1085,資料表!$A:$C,2,FALSE))</f>
        <v/>
      </c>
      <c r="D1085" s="259" t="str">
        <f>IF($B1085="","",VLOOKUP($B1085,資料表!$A:$C,3,FALSE))</f>
        <v/>
      </c>
      <c r="E1085" s="263"/>
      <c r="F1085" s="261" t="str">
        <f>IF($E1085="","",VLOOKUP($E1085,資料表!$G:$I,2,FALSE))</f>
        <v/>
      </c>
      <c r="G1085" s="262" t="str">
        <f>IF($E1085="","",VLOOKUP($E1085,資料表!$G:$I,3,FALSE))</f>
        <v/>
      </c>
      <c r="H1085" s="71"/>
      <c r="I1085" s="72"/>
      <c r="J1085" s="70"/>
      <c r="K1085" s="278">
        <f t="shared" si="34"/>
        <v>0</v>
      </c>
      <c r="L1085" s="278">
        <f t="shared" si="35"/>
        <v>0</v>
      </c>
      <c r="M1085" s="75"/>
      <c r="N1085" s="76"/>
      <c r="O1085" s="76"/>
      <c r="P1085" s="77"/>
      <c r="Q1085" s="18" t="str">
        <f>IF(B1085="","",VLOOKUP(B1085,資料表!$A$3:$D$198,4,0))</f>
        <v/>
      </c>
    </row>
    <row r="1086" spans="1:17" ht="20.100000000000001" customHeight="1">
      <c r="A1086" s="290" t="str">
        <f>IF(B1086="","",VLOOKUP(B1086,資料表!$A$3:$E$298,5,0))</f>
        <v/>
      </c>
      <c r="B1086" s="67"/>
      <c r="C1086" s="259" t="str">
        <f>IF($B1086="","",VLOOKUP($B1086,資料表!$A:$C,2,FALSE))</f>
        <v/>
      </c>
      <c r="D1086" s="259" t="str">
        <f>IF($B1086="","",VLOOKUP($B1086,資料表!$A:$C,3,FALSE))</f>
        <v/>
      </c>
      <c r="E1086" s="263"/>
      <c r="F1086" s="261" t="str">
        <f>IF($E1086="","",VLOOKUP($E1086,資料表!$G:$I,2,FALSE))</f>
        <v/>
      </c>
      <c r="G1086" s="262" t="str">
        <f>IF($E1086="","",VLOOKUP($E1086,資料表!$G:$I,3,FALSE))</f>
        <v/>
      </c>
      <c r="H1086" s="71"/>
      <c r="I1086" s="72"/>
      <c r="J1086" s="70"/>
      <c r="K1086" s="278">
        <f t="shared" si="34"/>
        <v>0</v>
      </c>
      <c r="L1086" s="278">
        <f t="shared" si="35"/>
        <v>0</v>
      </c>
      <c r="M1086" s="75"/>
      <c r="N1086" s="76"/>
      <c r="O1086" s="76"/>
      <c r="P1086" s="77"/>
      <c r="Q1086" s="18" t="str">
        <f>IF(B1086="","",VLOOKUP(B1086,資料表!$A$3:$D$198,4,0))</f>
        <v/>
      </c>
    </row>
    <row r="1087" spans="1:17" ht="20.100000000000001" customHeight="1">
      <c r="A1087" s="290" t="str">
        <f>IF(B1087="","",VLOOKUP(B1087,資料表!$A$3:$E$298,5,0))</f>
        <v/>
      </c>
      <c r="B1087" s="67"/>
      <c r="C1087" s="259" t="str">
        <f>IF($B1087="","",VLOOKUP($B1087,資料表!$A:$C,2,FALSE))</f>
        <v/>
      </c>
      <c r="D1087" s="259" t="str">
        <f>IF($B1087="","",VLOOKUP($B1087,資料表!$A:$C,3,FALSE))</f>
        <v/>
      </c>
      <c r="E1087" s="263"/>
      <c r="F1087" s="261" t="str">
        <f>IF($E1087="","",VLOOKUP($E1087,資料表!$G:$I,2,FALSE))</f>
        <v/>
      </c>
      <c r="G1087" s="262" t="str">
        <f>IF($E1087="","",VLOOKUP($E1087,資料表!$G:$I,3,FALSE))</f>
        <v/>
      </c>
      <c r="H1087" s="71"/>
      <c r="I1087" s="72"/>
      <c r="J1087" s="70"/>
      <c r="K1087" s="278">
        <f t="shared" si="34"/>
        <v>0</v>
      </c>
      <c r="L1087" s="278">
        <f t="shared" si="35"/>
        <v>0</v>
      </c>
      <c r="M1087" s="75"/>
      <c r="N1087" s="76"/>
      <c r="O1087" s="76"/>
      <c r="P1087" s="77"/>
      <c r="Q1087" s="18" t="str">
        <f>IF(B1087="","",VLOOKUP(B1087,資料表!$A$3:$D$198,4,0))</f>
        <v/>
      </c>
    </row>
    <row r="1088" spans="1:17" ht="20.100000000000001" customHeight="1">
      <c r="A1088" s="290" t="str">
        <f>IF(B1088="","",VLOOKUP(B1088,資料表!$A$3:$E$298,5,0))</f>
        <v/>
      </c>
      <c r="B1088" s="67"/>
      <c r="C1088" s="259" t="str">
        <f>IF($B1088="","",VLOOKUP($B1088,資料表!$A:$C,2,FALSE))</f>
        <v/>
      </c>
      <c r="D1088" s="259" t="str">
        <f>IF($B1088="","",VLOOKUP($B1088,資料表!$A:$C,3,FALSE))</f>
        <v/>
      </c>
      <c r="E1088" s="263"/>
      <c r="F1088" s="261" t="str">
        <f>IF($E1088="","",VLOOKUP($E1088,資料表!$G:$I,2,FALSE))</f>
        <v/>
      </c>
      <c r="G1088" s="262" t="str">
        <f>IF($E1088="","",VLOOKUP($E1088,資料表!$G:$I,3,FALSE))</f>
        <v/>
      </c>
      <c r="H1088" s="71"/>
      <c r="I1088" s="72"/>
      <c r="J1088" s="70"/>
      <c r="K1088" s="278">
        <f t="shared" si="34"/>
        <v>0</v>
      </c>
      <c r="L1088" s="278">
        <f t="shared" si="35"/>
        <v>0</v>
      </c>
      <c r="M1088" s="75"/>
      <c r="N1088" s="76"/>
      <c r="O1088" s="76"/>
      <c r="P1088" s="77"/>
      <c r="Q1088" s="18" t="str">
        <f>IF(B1088="","",VLOOKUP(B1088,資料表!$A$3:$D$198,4,0))</f>
        <v/>
      </c>
    </row>
    <row r="1089" spans="1:17" ht="20.100000000000001" customHeight="1">
      <c r="A1089" s="290" t="str">
        <f>IF(B1089="","",VLOOKUP(B1089,資料表!$A$3:$E$298,5,0))</f>
        <v/>
      </c>
      <c r="B1089" s="67"/>
      <c r="C1089" s="259" t="str">
        <f>IF($B1089="","",VLOOKUP($B1089,資料表!$A:$C,2,FALSE))</f>
        <v/>
      </c>
      <c r="D1089" s="259" t="str">
        <f>IF($B1089="","",VLOOKUP($B1089,資料表!$A:$C,3,FALSE))</f>
        <v/>
      </c>
      <c r="E1089" s="263"/>
      <c r="F1089" s="261" t="str">
        <f>IF($E1089="","",VLOOKUP($E1089,資料表!$G:$I,2,FALSE))</f>
        <v/>
      </c>
      <c r="G1089" s="262" t="str">
        <f>IF($E1089="","",VLOOKUP($E1089,資料表!$G:$I,3,FALSE))</f>
        <v/>
      </c>
      <c r="H1089" s="71"/>
      <c r="I1089" s="72"/>
      <c r="J1089" s="70"/>
      <c r="K1089" s="278">
        <f t="shared" si="34"/>
        <v>0</v>
      </c>
      <c r="L1089" s="278">
        <f t="shared" si="35"/>
        <v>0</v>
      </c>
      <c r="M1089" s="75"/>
      <c r="N1089" s="76"/>
      <c r="O1089" s="76"/>
      <c r="P1089" s="77"/>
      <c r="Q1089" s="18" t="str">
        <f>IF(B1089="","",VLOOKUP(B1089,資料表!$A$3:$D$198,4,0))</f>
        <v/>
      </c>
    </row>
    <row r="1090" spans="1:17" ht="20.100000000000001" customHeight="1">
      <c r="A1090" s="290" t="str">
        <f>IF(B1090="","",VLOOKUP(B1090,資料表!$A$3:$E$298,5,0))</f>
        <v/>
      </c>
      <c r="B1090" s="67"/>
      <c r="C1090" s="259" t="str">
        <f>IF($B1090="","",VLOOKUP($B1090,資料表!$A:$C,2,FALSE))</f>
        <v/>
      </c>
      <c r="D1090" s="259" t="str">
        <f>IF($B1090="","",VLOOKUP($B1090,資料表!$A:$C,3,FALSE))</f>
        <v/>
      </c>
      <c r="E1090" s="263"/>
      <c r="F1090" s="261" t="str">
        <f>IF($E1090="","",VLOOKUP($E1090,資料表!$G:$I,2,FALSE))</f>
        <v/>
      </c>
      <c r="G1090" s="262" t="str">
        <f>IF($E1090="","",VLOOKUP($E1090,資料表!$G:$I,3,FALSE))</f>
        <v/>
      </c>
      <c r="H1090" s="71"/>
      <c r="I1090" s="72"/>
      <c r="J1090" s="70"/>
      <c r="K1090" s="278">
        <f t="shared" si="34"/>
        <v>0</v>
      </c>
      <c r="L1090" s="278">
        <f t="shared" si="35"/>
        <v>0</v>
      </c>
      <c r="M1090" s="75"/>
      <c r="N1090" s="76"/>
      <c r="O1090" s="76"/>
      <c r="P1090" s="77"/>
      <c r="Q1090" s="18" t="str">
        <f>IF(B1090="","",VLOOKUP(B1090,資料表!$A$3:$D$198,4,0))</f>
        <v/>
      </c>
    </row>
    <row r="1091" spans="1:17" ht="20.100000000000001" customHeight="1">
      <c r="A1091" s="290" t="str">
        <f>IF(B1091="","",VLOOKUP(B1091,資料表!$A$3:$E$298,5,0))</f>
        <v/>
      </c>
      <c r="B1091" s="67"/>
      <c r="C1091" s="259" t="str">
        <f>IF($B1091="","",VLOOKUP($B1091,資料表!$A:$C,2,FALSE))</f>
        <v/>
      </c>
      <c r="D1091" s="259" t="str">
        <f>IF($B1091="","",VLOOKUP($B1091,資料表!$A:$C,3,FALSE))</f>
        <v/>
      </c>
      <c r="E1091" s="263"/>
      <c r="F1091" s="261" t="str">
        <f>IF($E1091="","",VLOOKUP($E1091,資料表!$G:$I,2,FALSE))</f>
        <v/>
      </c>
      <c r="G1091" s="262" t="str">
        <f>IF($E1091="","",VLOOKUP($E1091,資料表!$G:$I,3,FALSE))</f>
        <v/>
      </c>
      <c r="H1091" s="71"/>
      <c r="I1091" s="72"/>
      <c r="J1091" s="70"/>
      <c r="K1091" s="278">
        <f t="shared" si="34"/>
        <v>0</v>
      </c>
      <c r="L1091" s="278">
        <f t="shared" si="35"/>
        <v>0</v>
      </c>
      <c r="M1091" s="75"/>
      <c r="N1091" s="76"/>
      <c r="O1091" s="76"/>
      <c r="P1091" s="77"/>
      <c r="Q1091" s="18" t="str">
        <f>IF(B1091="","",VLOOKUP(B1091,資料表!$A$3:$D$198,4,0))</f>
        <v/>
      </c>
    </row>
    <row r="1092" spans="1:17" ht="20.100000000000001" customHeight="1">
      <c r="A1092" s="290" t="str">
        <f>IF(B1092="","",VLOOKUP(B1092,資料表!$A$3:$E$298,5,0))</f>
        <v/>
      </c>
      <c r="B1092" s="67"/>
      <c r="C1092" s="259" t="str">
        <f>IF($B1092="","",VLOOKUP($B1092,資料表!$A:$C,2,FALSE))</f>
        <v/>
      </c>
      <c r="D1092" s="259" t="str">
        <f>IF($B1092="","",VLOOKUP($B1092,資料表!$A:$C,3,FALSE))</f>
        <v/>
      </c>
      <c r="E1092" s="263"/>
      <c r="F1092" s="261" t="str">
        <f>IF($E1092="","",VLOOKUP($E1092,資料表!$G:$I,2,FALSE))</f>
        <v/>
      </c>
      <c r="G1092" s="262" t="str">
        <f>IF($E1092="","",VLOOKUP($E1092,資料表!$G:$I,3,FALSE))</f>
        <v/>
      </c>
      <c r="H1092" s="71"/>
      <c r="I1092" s="72"/>
      <c r="J1092" s="70"/>
      <c r="K1092" s="278">
        <f t="shared" si="34"/>
        <v>0</v>
      </c>
      <c r="L1092" s="278">
        <f t="shared" si="35"/>
        <v>0</v>
      </c>
      <c r="M1092" s="75"/>
      <c r="N1092" s="76"/>
      <c r="O1092" s="76"/>
      <c r="P1092" s="77"/>
      <c r="Q1092" s="18" t="str">
        <f>IF(B1092="","",VLOOKUP(B1092,資料表!$A$3:$D$198,4,0))</f>
        <v/>
      </c>
    </row>
    <row r="1093" spans="1:17" ht="20.100000000000001" customHeight="1">
      <c r="A1093" s="290" t="str">
        <f>IF(B1093="","",VLOOKUP(B1093,資料表!$A$3:$E$298,5,0))</f>
        <v/>
      </c>
      <c r="B1093" s="67"/>
      <c r="C1093" s="259" t="str">
        <f>IF($B1093="","",VLOOKUP($B1093,資料表!$A:$C,2,FALSE))</f>
        <v/>
      </c>
      <c r="D1093" s="259" t="str">
        <f>IF($B1093="","",VLOOKUP($B1093,資料表!$A:$C,3,FALSE))</f>
        <v/>
      </c>
      <c r="E1093" s="263"/>
      <c r="F1093" s="261" t="str">
        <f>IF($E1093="","",VLOOKUP($E1093,資料表!$G:$I,2,FALSE))</f>
        <v/>
      </c>
      <c r="G1093" s="262" t="str">
        <f>IF($E1093="","",VLOOKUP($E1093,資料表!$G:$I,3,FALSE))</f>
        <v/>
      </c>
      <c r="H1093" s="71"/>
      <c r="I1093" s="72"/>
      <c r="J1093" s="70"/>
      <c r="K1093" s="278">
        <f t="shared" si="34"/>
        <v>0</v>
      </c>
      <c r="L1093" s="278">
        <f t="shared" si="35"/>
        <v>0</v>
      </c>
      <c r="M1093" s="75"/>
      <c r="N1093" s="76"/>
      <c r="O1093" s="76"/>
      <c r="P1093" s="77"/>
      <c r="Q1093" s="18" t="str">
        <f>IF(B1093="","",VLOOKUP(B1093,資料表!$A$3:$D$198,4,0))</f>
        <v/>
      </c>
    </row>
    <row r="1094" spans="1:17" ht="20.100000000000001" customHeight="1">
      <c r="A1094" s="290" t="str">
        <f>IF(B1094="","",VLOOKUP(B1094,資料表!$A$3:$E$298,5,0))</f>
        <v/>
      </c>
      <c r="B1094" s="67"/>
      <c r="C1094" s="259" t="str">
        <f>IF($B1094="","",VLOOKUP($B1094,資料表!$A:$C,2,FALSE))</f>
        <v/>
      </c>
      <c r="D1094" s="259" t="str">
        <f>IF($B1094="","",VLOOKUP($B1094,資料表!$A:$C,3,FALSE))</f>
        <v/>
      </c>
      <c r="E1094" s="263"/>
      <c r="F1094" s="261" t="str">
        <f>IF($E1094="","",VLOOKUP($E1094,資料表!$G:$I,2,FALSE))</f>
        <v/>
      </c>
      <c r="G1094" s="262" t="str">
        <f>IF($E1094="","",VLOOKUP($E1094,資料表!$G:$I,3,FALSE))</f>
        <v/>
      </c>
      <c r="H1094" s="71"/>
      <c r="I1094" s="72"/>
      <c r="J1094" s="70"/>
      <c r="K1094" s="278">
        <f t="shared" si="34"/>
        <v>0</v>
      </c>
      <c r="L1094" s="278">
        <f t="shared" si="35"/>
        <v>0</v>
      </c>
      <c r="M1094" s="75"/>
      <c r="N1094" s="76"/>
      <c r="O1094" s="76"/>
      <c r="P1094" s="77"/>
      <c r="Q1094" s="18" t="str">
        <f>IF(B1094="","",VLOOKUP(B1094,資料表!$A$3:$D$198,4,0))</f>
        <v/>
      </c>
    </row>
    <row r="1095" spans="1:17" ht="20.100000000000001" customHeight="1">
      <c r="A1095" s="290" t="str">
        <f>IF(B1095="","",VLOOKUP(B1095,資料表!$A$3:$E$298,5,0))</f>
        <v/>
      </c>
      <c r="B1095" s="67"/>
      <c r="C1095" s="259" t="str">
        <f>IF($B1095="","",VLOOKUP($B1095,資料表!$A:$C,2,FALSE))</f>
        <v/>
      </c>
      <c r="D1095" s="259" t="str">
        <f>IF($B1095="","",VLOOKUP($B1095,資料表!$A:$C,3,FALSE))</f>
        <v/>
      </c>
      <c r="E1095" s="263"/>
      <c r="F1095" s="261" t="str">
        <f>IF($E1095="","",VLOOKUP($E1095,資料表!$G:$I,2,FALSE))</f>
        <v/>
      </c>
      <c r="G1095" s="262" t="str">
        <f>IF($E1095="","",VLOOKUP($E1095,資料表!$G:$I,3,FALSE))</f>
        <v/>
      </c>
      <c r="H1095" s="71"/>
      <c r="I1095" s="72"/>
      <c r="J1095" s="70"/>
      <c r="K1095" s="278">
        <f t="shared" si="34"/>
        <v>0</v>
      </c>
      <c r="L1095" s="278">
        <f t="shared" si="35"/>
        <v>0</v>
      </c>
      <c r="M1095" s="75"/>
      <c r="N1095" s="76"/>
      <c r="O1095" s="76"/>
      <c r="P1095" s="77"/>
      <c r="Q1095" s="18" t="str">
        <f>IF(B1095="","",VLOOKUP(B1095,資料表!$A$3:$D$198,4,0))</f>
        <v/>
      </c>
    </row>
    <row r="1096" spans="1:17" ht="20.100000000000001" customHeight="1">
      <c r="A1096" s="290" t="str">
        <f>IF(B1096="","",VLOOKUP(B1096,資料表!$A$3:$E$298,5,0))</f>
        <v/>
      </c>
      <c r="B1096" s="67"/>
      <c r="C1096" s="259" t="str">
        <f>IF($B1096="","",VLOOKUP($B1096,資料表!$A:$C,2,FALSE))</f>
        <v/>
      </c>
      <c r="D1096" s="259" t="str">
        <f>IF($B1096="","",VLOOKUP($B1096,資料表!$A:$C,3,FALSE))</f>
        <v/>
      </c>
      <c r="E1096" s="263"/>
      <c r="F1096" s="261" t="str">
        <f>IF($E1096="","",VLOOKUP($E1096,資料表!$G:$I,2,FALSE))</f>
        <v/>
      </c>
      <c r="G1096" s="262" t="str">
        <f>IF($E1096="","",VLOOKUP($E1096,資料表!$G:$I,3,FALSE))</f>
        <v/>
      </c>
      <c r="H1096" s="71"/>
      <c r="I1096" s="72"/>
      <c r="J1096" s="70"/>
      <c r="K1096" s="278">
        <f t="shared" si="34"/>
        <v>0</v>
      </c>
      <c r="L1096" s="278">
        <f t="shared" si="35"/>
        <v>0</v>
      </c>
      <c r="M1096" s="75"/>
      <c r="N1096" s="76"/>
      <c r="O1096" s="76"/>
      <c r="P1096" s="77"/>
      <c r="Q1096" s="18" t="str">
        <f>IF(B1096="","",VLOOKUP(B1096,資料表!$A$3:$D$198,4,0))</f>
        <v/>
      </c>
    </row>
    <row r="1097" spans="1:17" ht="20.100000000000001" customHeight="1">
      <c r="A1097" s="290" t="str">
        <f>IF(B1097="","",VLOOKUP(B1097,資料表!$A$3:$E$298,5,0))</f>
        <v/>
      </c>
      <c r="B1097" s="67"/>
      <c r="C1097" s="259" t="str">
        <f>IF($B1097="","",VLOOKUP($B1097,資料表!$A:$C,2,FALSE))</f>
        <v/>
      </c>
      <c r="D1097" s="259" t="str">
        <f>IF($B1097="","",VLOOKUP($B1097,資料表!$A:$C,3,FALSE))</f>
        <v/>
      </c>
      <c r="E1097" s="263"/>
      <c r="F1097" s="261" t="str">
        <f>IF($E1097="","",VLOOKUP($E1097,資料表!$G:$I,2,FALSE))</f>
        <v/>
      </c>
      <c r="G1097" s="262" t="str">
        <f>IF($E1097="","",VLOOKUP($E1097,資料表!$G:$I,3,FALSE))</f>
        <v/>
      </c>
      <c r="H1097" s="71"/>
      <c r="I1097" s="72"/>
      <c r="J1097" s="70"/>
      <c r="K1097" s="278">
        <f t="shared" si="34"/>
        <v>0</v>
      </c>
      <c r="L1097" s="278">
        <f t="shared" si="35"/>
        <v>0</v>
      </c>
      <c r="M1097" s="75"/>
      <c r="N1097" s="76"/>
      <c r="O1097" s="76"/>
      <c r="P1097" s="77"/>
      <c r="Q1097" s="18" t="str">
        <f>IF(B1097="","",VLOOKUP(B1097,資料表!$A$3:$D$198,4,0))</f>
        <v/>
      </c>
    </row>
    <row r="1098" spans="1:17" ht="20.100000000000001" customHeight="1">
      <c r="A1098" s="290" t="str">
        <f>IF(B1098="","",VLOOKUP(B1098,資料表!$A$3:$E$298,5,0))</f>
        <v/>
      </c>
      <c r="B1098" s="67"/>
      <c r="C1098" s="259" t="str">
        <f>IF($B1098="","",VLOOKUP($B1098,資料表!$A:$C,2,FALSE))</f>
        <v/>
      </c>
      <c r="D1098" s="259" t="str">
        <f>IF($B1098="","",VLOOKUP($B1098,資料表!$A:$C,3,FALSE))</f>
        <v/>
      </c>
      <c r="E1098" s="263"/>
      <c r="F1098" s="261" t="str">
        <f>IF($E1098="","",VLOOKUP($E1098,資料表!$G:$I,2,FALSE))</f>
        <v/>
      </c>
      <c r="G1098" s="262" t="str">
        <f>IF($E1098="","",VLOOKUP($E1098,資料表!$G:$I,3,FALSE))</f>
        <v/>
      </c>
      <c r="H1098" s="71"/>
      <c r="I1098" s="72"/>
      <c r="J1098" s="70"/>
      <c r="K1098" s="278">
        <f t="shared" si="34"/>
        <v>0</v>
      </c>
      <c r="L1098" s="278">
        <f t="shared" si="35"/>
        <v>0</v>
      </c>
      <c r="M1098" s="75"/>
      <c r="N1098" s="76"/>
      <c r="O1098" s="76"/>
      <c r="P1098" s="77"/>
      <c r="Q1098" s="18" t="str">
        <f>IF(B1098="","",VLOOKUP(B1098,資料表!$A$3:$D$198,4,0))</f>
        <v/>
      </c>
    </row>
    <row r="1099" spans="1:17" ht="20.100000000000001" customHeight="1">
      <c r="A1099" s="290" t="str">
        <f>IF(B1099="","",VLOOKUP(B1099,資料表!$A$3:$E$298,5,0))</f>
        <v/>
      </c>
      <c r="B1099" s="67"/>
      <c r="C1099" s="259" t="str">
        <f>IF($B1099="","",VLOOKUP($B1099,資料表!$A:$C,2,FALSE))</f>
        <v/>
      </c>
      <c r="D1099" s="259" t="str">
        <f>IF($B1099="","",VLOOKUP($B1099,資料表!$A:$C,3,FALSE))</f>
        <v/>
      </c>
      <c r="E1099" s="263"/>
      <c r="F1099" s="261" t="str">
        <f>IF($E1099="","",VLOOKUP($E1099,資料表!$G:$I,2,FALSE))</f>
        <v/>
      </c>
      <c r="G1099" s="262" t="str">
        <f>IF($E1099="","",VLOOKUP($E1099,資料表!$G:$I,3,FALSE))</f>
        <v/>
      </c>
      <c r="H1099" s="71"/>
      <c r="I1099" s="72"/>
      <c r="J1099" s="70"/>
      <c r="K1099" s="278">
        <f t="shared" ref="K1099:K1162" si="36">IF(OR($M1099=1,$M1099=""),ROUND($J1099*0.05,0),0)</f>
        <v>0</v>
      </c>
      <c r="L1099" s="278">
        <f t="shared" si="35"/>
        <v>0</v>
      </c>
      <c r="M1099" s="75"/>
      <c r="N1099" s="76"/>
      <c r="O1099" s="76"/>
      <c r="P1099" s="77"/>
      <c r="Q1099" s="18" t="str">
        <f>IF(B1099="","",VLOOKUP(B1099,資料表!$A$3:$D$198,4,0))</f>
        <v/>
      </c>
    </row>
    <row r="1100" spans="1:17" ht="20.100000000000001" customHeight="1">
      <c r="A1100" s="290" t="str">
        <f>IF(B1100="","",VLOOKUP(B1100,資料表!$A$3:$E$298,5,0))</f>
        <v/>
      </c>
      <c r="B1100" s="67"/>
      <c r="C1100" s="259" t="str">
        <f>IF($B1100="","",VLOOKUP($B1100,資料表!$A:$C,2,FALSE))</f>
        <v/>
      </c>
      <c r="D1100" s="259" t="str">
        <f>IF($B1100="","",VLOOKUP($B1100,資料表!$A:$C,3,FALSE))</f>
        <v/>
      </c>
      <c r="E1100" s="263"/>
      <c r="F1100" s="261" t="str">
        <f>IF($E1100="","",VLOOKUP($E1100,資料表!$G:$I,2,FALSE))</f>
        <v/>
      </c>
      <c r="G1100" s="262" t="str">
        <f>IF($E1100="","",VLOOKUP($E1100,資料表!$G:$I,3,FALSE))</f>
        <v/>
      </c>
      <c r="H1100" s="71"/>
      <c r="I1100" s="72"/>
      <c r="J1100" s="70"/>
      <c r="K1100" s="278">
        <f t="shared" si="36"/>
        <v>0</v>
      </c>
      <c r="L1100" s="278">
        <f t="shared" ref="L1100:L1163" si="37">SUM(J1100:K1100)</f>
        <v>0</v>
      </c>
      <c r="M1100" s="75"/>
      <c r="N1100" s="76"/>
      <c r="O1100" s="76"/>
      <c r="P1100" s="77"/>
      <c r="Q1100" s="18" t="str">
        <f>IF(B1100="","",VLOOKUP(B1100,資料表!$A$3:$D$198,4,0))</f>
        <v/>
      </c>
    </row>
    <row r="1101" spans="1:17" ht="20.100000000000001" customHeight="1">
      <c r="A1101" s="290" t="str">
        <f>IF(B1101="","",VLOOKUP(B1101,資料表!$A$3:$E$298,5,0))</f>
        <v/>
      </c>
      <c r="B1101" s="67"/>
      <c r="C1101" s="259" t="str">
        <f>IF($B1101="","",VLOOKUP($B1101,資料表!$A:$C,2,FALSE))</f>
        <v/>
      </c>
      <c r="D1101" s="259" t="str">
        <f>IF($B1101="","",VLOOKUP($B1101,資料表!$A:$C,3,FALSE))</f>
        <v/>
      </c>
      <c r="E1101" s="263"/>
      <c r="F1101" s="261" t="str">
        <f>IF($E1101="","",VLOOKUP($E1101,資料表!$G:$I,2,FALSE))</f>
        <v/>
      </c>
      <c r="G1101" s="262" t="str">
        <f>IF($E1101="","",VLOOKUP($E1101,資料表!$G:$I,3,FALSE))</f>
        <v/>
      </c>
      <c r="H1101" s="71"/>
      <c r="I1101" s="72"/>
      <c r="J1101" s="70"/>
      <c r="K1101" s="278">
        <f t="shared" si="36"/>
        <v>0</v>
      </c>
      <c r="L1101" s="278">
        <f t="shared" si="37"/>
        <v>0</v>
      </c>
      <c r="M1101" s="75"/>
      <c r="N1101" s="76"/>
      <c r="O1101" s="76"/>
      <c r="P1101" s="77"/>
      <c r="Q1101" s="18" t="str">
        <f>IF(B1101="","",VLOOKUP(B1101,資料表!$A$3:$D$198,4,0))</f>
        <v/>
      </c>
    </row>
    <row r="1102" spans="1:17" ht="20.100000000000001" customHeight="1">
      <c r="A1102" s="290" t="str">
        <f>IF(B1102="","",VLOOKUP(B1102,資料表!$A$3:$E$298,5,0))</f>
        <v/>
      </c>
      <c r="B1102" s="67"/>
      <c r="C1102" s="259" t="str">
        <f>IF($B1102="","",VLOOKUP($B1102,資料表!$A:$C,2,FALSE))</f>
        <v/>
      </c>
      <c r="D1102" s="259" t="str">
        <f>IF($B1102="","",VLOOKUP($B1102,資料表!$A:$C,3,FALSE))</f>
        <v/>
      </c>
      <c r="E1102" s="263"/>
      <c r="F1102" s="261" t="str">
        <f>IF($E1102="","",VLOOKUP($E1102,資料表!$G:$I,2,FALSE))</f>
        <v/>
      </c>
      <c r="G1102" s="262" t="str">
        <f>IF($E1102="","",VLOOKUP($E1102,資料表!$G:$I,3,FALSE))</f>
        <v/>
      </c>
      <c r="H1102" s="71"/>
      <c r="I1102" s="72"/>
      <c r="J1102" s="70"/>
      <c r="K1102" s="278">
        <f t="shared" si="36"/>
        <v>0</v>
      </c>
      <c r="L1102" s="278">
        <f t="shared" si="37"/>
        <v>0</v>
      </c>
      <c r="M1102" s="75"/>
      <c r="N1102" s="76"/>
      <c r="O1102" s="76"/>
      <c r="P1102" s="77"/>
      <c r="Q1102" s="18" t="str">
        <f>IF(B1102="","",VLOOKUP(B1102,資料表!$A$3:$D$198,4,0))</f>
        <v/>
      </c>
    </row>
    <row r="1103" spans="1:17" ht="20.100000000000001" customHeight="1">
      <c r="A1103" s="290" t="str">
        <f>IF(B1103="","",VLOOKUP(B1103,資料表!$A$3:$E$298,5,0))</f>
        <v/>
      </c>
      <c r="B1103" s="67"/>
      <c r="C1103" s="259" t="str">
        <f>IF($B1103="","",VLOOKUP($B1103,資料表!$A:$C,2,FALSE))</f>
        <v/>
      </c>
      <c r="D1103" s="259" t="str">
        <f>IF($B1103="","",VLOOKUP($B1103,資料表!$A:$C,3,FALSE))</f>
        <v/>
      </c>
      <c r="E1103" s="263"/>
      <c r="F1103" s="261" t="str">
        <f>IF($E1103="","",VLOOKUP($E1103,資料表!$G:$I,2,FALSE))</f>
        <v/>
      </c>
      <c r="G1103" s="262" t="str">
        <f>IF($E1103="","",VLOOKUP($E1103,資料表!$G:$I,3,FALSE))</f>
        <v/>
      </c>
      <c r="H1103" s="71"/>
      <c r="I1103" s="72"/>
      <c r="J1103" s="70"/>
      <c r="K1103" s="278">
        <f t="shared" si="36"/>
        <v>0</v>
      </c>
      <c r="L1103" s="278">
        <f t="shared" si="37"/>
        <v>0</v>
      </c>
      <c r="M1103" s="75"/>
      <c r="N1103" s="76"/>
      <c r="O1103" s="76"/>
      <c r="P1103" s="77"/>
      <c r="Q1103" s="18" t="str">
        <f>IF(B1103="","",VLOOKUP(B1103,資料表!$A$3:$D$198,4,0))</f>
        <v/>
      </c>
    </row>
    <row r="1104" spans="1:17" ht="20.100000000000001" customHeight="1">
      <c r="A1104" s="290" t="str">
        <f>IF(B1104="","",VLOOKUP(B1104,資料表!$A$3:$E$298,5,0))</f>
        <v/>
      </c>
      <c r="B1104" s="67"/>
      <c r="C1104" s="259" t="str">
        <f>IF($B1104="","",VLOOKUP($B1104,資料表!$A:$C,2,FALSE))</f>
        <v/>
      </c>
      <c r="D1104" s="259" t="str">
        <f>IF($B1104="","",VLOOKUP($B1104,資料表!$A:$C,3,FALSE))</f>
        <v/>
      </c>
      <c r="E1104" s="263"/>
      <c r="F1104" s="261" t="str">
        <f>IF($E1104="","",VLOOKUP($E1104,資料表!$G:$I,2,FALSE))</f>
        <v/>
      </c>
      <c r="G1104" s="262" t="str">
        <f>IF($E1104="","",VLOOKUP($E1104,資料表!$G:$I,3,FALSE))</f>
        <v/>
      </c>
      <c r="H1104" s="71"/>
      <c r="I1104" s="72"/>
      <c r="J1104" s="70"/>
      <c r="K1104" s="278">
        <f t="shared" si="36"/>
        <v>0</v>
      </c>
      <c r="L1104" s="278">
        <f t="shared" si="37"/>
        <v>0</v>
      </c>
      <c r="M1104" s="75"/>
      <c r="N1104" s="76"/>
      <c r="O1104" s="76"/>
      <c r="P1104" s="77"/>
      <c r="Q1104" s="18" t="str">
        <f>IF(B1104="","",VLOOKUP(B1104,資料表!$A$3:$D$198,4,0))</f>
        <v/>
      </c>
    </row>
    <row r="1105" spans="1:17" ht="20.100000000000001" customHeight="1">
      <c r="A1105" s="290" t="str">
        <f>IF(B1105="","",VLOOKUP(B1105,資料表!$A$3:$E$298,5,0))</f>
        <v/>
      </c>
      <c r="B1105" s="67"/>
      <c r="C1105" s="259" t="str">
        <f>IF($B1105="","",VLOOKUP($B1105,資料表!$A:$C,2,FALSE))</f>
        <v/>
      </c>
      <c r="D1105" s="259" t="str">
        <f>IF($B1105="","",VLOOKUP($B1105,資料表!$A:$C,3,FALSE))</f>
        <v/>
      </c>
      <c r="E1105" s="263"/>
      <c r="F1105" s="261" t="str">
        <f>IF($E1105="","",VLOOKUP($E1105,資料表!$G:$I,2,FALSE))</f>
        <v/>
      </c>
      <c r="G1105" s="262" t="str">
        <f>IF($E1105="","",VLOOKUP($E1105,資料表!$G:$I,3,FALSE))</f>
        <v/>
      </c>
      <c r="H1105" s="71"/>
      <c r="I1105" s="72"/>
      <c r="J1105" s="70"/>
      <c r="K1105" s="278">
        <f t="shared" si="36"/>
        <v>0</v>
      </c>
      <c r="L1105" s="278">
        <f t="shared" si="37"/>
        <v>0</v>
      </c>
      <c r="M1105" s="75"/>
      <c r="N1105" s="76"/>
      <c r="O1105" s="76"/>
      <c r="P1105" s="77"/>
      <c r="Q1105" s="18" t="str">
        <f>IF(B1105="","",VLOOKUP(B1105,資料表!$A$3:$D$198,4,0))</f>
        <v/>
      </c>
    </row>
    <row r="1106" spans="1:17" ht="20.100000000000001" customHeight="1">
      <c r="A1106" s="290" t="str">
        <f>IF(B1106="","",VLOOKUP(B1106,資料表!$A$3:$E$298,5,0))</f>
        <v/>
      </c>
      <c r="B1106" s="67"/>
      <c r="C1106" s="259" t="str">
        <f>IF($B1106="","",VLOOKUP($B1106,資料表!$A:$C,2,FALSE))</f>
        <v/>
      </c>
      <c r="D1106" s="259" t="str">
        <f>IF($B1106="","",VLOOKUP($B1106,資料表!$A:$C,3,FALSE))</f>
        <v/>
      </c>
      <c r="E1106" s="263"/>
      <c r="F1106" s="261" t="str">
        <f>IF($E1106="","",VLOOKUP($E1106,資料表!$G:$I,2,FALSE))</f>
        <v/>
      </c>
      <c r="G1106" s="262" t="str">
        <f>IF($E1106="","",VLOOKUP($E1106,資料表!$G:$I,3,FALSE))</f>
        <v/>
      </c>
      <c r="H1106" s="71"/>
      <c r="I1106" s="72"/>
      <c r="J1106" s="70"/>
      <c r="K1106" s="278">
        <f t="shared" si="36"/>
        <v>0</v>
      </c>
      <c r="L1106" s="278">
        <f t="shared" si="37"/>
        <v>0</v>
      </c>
      <c r="M1106" s="75"/>
      <c r="N1106" s="76"/>
      <c r="O1106" s="76"/>
      <c r="P1106" s="77"/>
      <c r="Q1106" s="18" t="str">
        <f>IF(B1106="","",VLOOKUP(B1106,資料表!$A$3:$D$198,4,0))</f>
        <v/>
      </c>
    </row>
    <row r="1107" spans="1:17" ht="20.100000000000001" customHeight="1">
      <c r="A1107" s="290" t="str">
        <f>IF(B1107="","",VLOOKUP(B1107,資料表!$A$3:$E$298,5,0))</f>
        <v/>
      </c>
      <c r="B1107" s="67"/>
      <c r="C1107" s="259" t="str">
        <f>IF($B1107="","",VLOOKUP($B1107,資料表!$A:$C,2,FALSE))</f>
        <v/>
      </c>
      <c r="D1107" s="259" t="str">
        <f>IF($B1107="","",VLOOKUP($B1107,資料表!$A:$C,3,FALSE))</f>
        <v/>
      </c>
      <c r="E1107" s="263"/>
      <c r="F1107" s="261" t="str">
        <f>IF($E1107="","",VLOOKUP($E1107,資料表!$G:$I,2,FALSE))</f>
        <v/>
      </c>
      <c r="G1107" s="262" t="str">
        <f>IF($E1107="","",VLOOKUP($E1107,資料表!$G:$I,3,FALSE))</f>
        <v/>
      </c>
      <c r="H1107" s="71"/>
      <c r="I1107" s="72"/>
      <c r="J1107" s="70"/>
      <c r="K1107" s="278">
        <f t="shared" si="36"/>
        <v>0</v>
      </c>
      <c r="L1107" s="278">
        <f t="shared" si="37"/>
        <v>0</v>
      </c>
      <c r="M1107" s="75"/>
      <c r="N1107" s="76"/>
      <c r="O1107" s="76"/>
      <c r="P1107" s="77"/>
      <c r="Q1107" s="18" t="str">
        <f>IF(B1107="","",VLOOKUP(B1107,資料表!$A$3:$D$198,4,0))</f>
        <v/>
      </c>
    </row>
    <row r="1108" spans="1:17" ht="20.100000000000001" customHeight="1">
      <c r="A1108" s="290" t="str">
        <f>IF(B1108="","",VLOOKUP(B1108,資料表!$A$3:$E$298,5,0))</f>
        <v/>
      </c>
      <c r="B1108" s="67"/>
      <c r="C1108" s="259" t="str">
        <f>IF($B1108="","",VLOOKUP($B1108,資料表!$A:$C,2,FALSE))</f>
        <v/>
      </c>
      <c r="D1108" s="259" t="str">
        <f>IF($B1108="","",VLOOKUP($B1108,資料表!$A:$C,3,FALSE))</f>
        <v/>
      </c>
      <c r="E1108" s="263"/>
      <c r="F1108" s="261" t="str">
        <f>IF($E1108="","",VLOOKUP($E1108,資料表!$G:$I,2,FALSE))</f>
        <v/>
      </c>
      <c r="G1108" s="262" t="str">
        <f>IF($E1108="","",VLOOKUP($E1108,資料表!$G:$I,3,FALSE))</f>
        <v/>
      </c>
      <c r="H1108" s="71"/>
      <c r="I1108" s="72"/>
      <c r="J1108" s="70"/>
      <c r="K1108" s="278">
        <f t="shared" si="36"/>
        <v>0</v>
      </c>
      <c r="L1108" s="278">
        <f t="shared" si="37"/>
        <v>0</v>
      </c>
      <c r="M1108" s="75"/>
      <c r="N1108" s="76"/>
      <c r="O1108" s="76"/>
      <c r="P1108" s="77"/>
      <c r="Q1108" s="18" t="str">
        <f>IF(B1108="","",VLOOKUP(B1108,資料表!$A$3:$D$198,4,0))</f>
        <v/>
      </c>
    </row>
    <row r="1109" spans="1:17" ht="20.100000000000001" customHeight="1">
      <c r="A1109" s="290" t="str">
        <f>IF(B1109="","",VLOOKUP(B1109,資料表!$A$3:$E$298,5,0))</f>
        <v/>
      </c>
      <c r="B1109" s="67"/>
      <c r="C1109" s="259" t="str">
        <f>IF($B1109="","",VLOOKUP($B1109,資料表!$A:$C,2,FALSE))</f>
        <v/>
      </c>
      <c r="D1109" s="259" t="str">
        <f>IF($B1109="","",VLOOKUP($B1109,資料表!$A:$C,3,FALSE))</f>
        <v/>
      </c>
      <c r="E1109" s="263"/>
      <c r="F1109" s="261" t="str">
        <f>IF($E1109="","",VLOOKUP($E1109,資料表!$G:$I,2,FALSE))</f>
        <v/>
      </c>
      <c r="G1109" s="262" t="str">
        <f>IF($E1109="","",VLOOKUP($E1109,資料表!$G:$I,3,FALSE))</f>
        <v/>
      </c>
      <c r="H1109" s="71"/>
      <c r="I1109" s="72"/>
      <c r="J1109" s="70"/>
      <c r="K1109" s="278">
        <f t="shared" si="36"/>
        <v>0</v>
      </c>
      <c r="L1109" s="278">
        <f t="shared" si="37"/>
        <v>0</v>
      </c>
      <c r="M1109" s="75"/>
      <c r="N1109" s="76"/>
      <c r="O1109" s="76"/>
      <c r="P1109" s="77"/>
      <c r="Q1109" s="18" t="str">
        <f>IF(B1109="","",VLOOKUP(B1109,資料表!$A$3:$D$198,4,0))</f>
        <v/>
      </c>
    </row>
    <row r="1110" spans="1:17" ht="20.100000000000001" customHeight="1">
      <c r="A1110" s="290" t="str">
        <f>IF(B1110="","",VLOOKUP(B1110,資料表!$A$3:$E$298,5,0))</f>
        <v/>
      </c>
      <c r="B1110" s="67"/>
      <c r="C1110" s="259" t="str">
        <f>IF($B1110="","",VLOOKUP($B1110,資料表!$A:$C,2,FALSE))</f>
        <v/>
      </c>
      <c r="D1110" s="259" t="str">
        <f>IF($B1110="","",VLOOKUP($B1110,資料表!$A:$C,3,FALSE))</f>
        <v/>
      </c>
      <c r="E1110" s="263"/>
      <c r="F1110" s="261" t="str">
        <f>IF($E1110="","",VLOOKUP($E1110,資料表!$G:$I,2,FALSE))</f>
        <v/>
      </c>
      <c r="G1110" s="262" t="str">
        <f>IF($E1110="","",VLOOKUP($E1110,資料表!$G:$I,3,FALSE))</f>
        <v/>
      </c>
      <c r="H1110" s="71"/>
      <c r="I1110" s="72"/>
      <c r="J1110" s="70"/>
      <c r="K1110" s="278">
        <f t="shared" si="36"/>
        <v>0</v>
      </c>
      <c r="L1110" s="278">
        <f t="shared" si="37"/>
        <v>0</v>
      </c>
      <c r="M1110" s="75"/>
      <c r="N1110" s="76"/>
      <c r="O1110" s="76"/>
      <c r="P1110" s="77"/>
      <c r="Q1110" s="18" t="str">
        <f>IF(B1110="","",VLOOKUP(B1110,資料表!$A$3:$D$198,4,0))</f>
        <v/>
      </c>
    </row>
    <row r="1111" spans="1:17" ht="20.100000000000001" customHeight="1">
      <c r="A1111" s="290" t="str">
        <f>IF(B1111="","",VLOOKUP(B1111,資料表!$A$3:$E$298,5,0))</f>
        <v/>
      </c>
      <c r="B1111" s="67"/>
      <c r="C1111" s="259" t="str">
        <f>IF($B1111="","",VLOOKUP($B1111,資料表!$A:$C,2,FALSE))</f>
        <v/>
      </c>
      <c r="D1111" s="259" t="str">
        <f>IF($B1111="","",VLOOKUP($B1111,資料表!$A:$C,3,FALSE))</f>
        <v/>
      </c>
      <c r="E1111" s="263"/>
      <c r="F1111" s="261" t="str">
        <f>IF($E1111="","",VLOOKUP($E1111,資料表!$G:$I,2,FALSE))</f>
        <v/>
      </c>
      <c r="G1111" s="262" t="str">
        <f>IF($E1111="","",VLOOKUP($E1111,資料表!$G:$I,3,FALSE))</f>
        <v/>
      </c>
      <c r="H1111" s="71"/>
      <c r="I1111" s="72"/>
      <c r="J1111" s="70"/>
      <c r="K1111" s="278">
        <f t="shared" si="36"/>
        <v>0</v>
      </c>
      <c r="L1111" s="278">
        <f t="shared" si="37"/>
        <v>0</v>
      </c>
      <c r="M1111" s="75"/>
      <c r="N1111" s="76"/>
      <c r="O1111" s="76"/>
      <c r="P1111" s="77"/>
      <c r="Q1111" s="18" t="str">
        <f>IF(B1111="","",VLOOKUP(B1111,資料表!$A$3:$D$198,4,0))</f>
        <v/>
      </c>
    </row>
    <row r="1112" spans="1:17" ht="20.100000000000001" customHeight="1">
      <c r="A1112" s="290" t="str">
        <f>IF(B1112="","",VLOOKUP(B1112,資料表!$A$3:$E$298,5,0))</f>
        <v/>
      </c>
      <c r="B1112" s="67"/>
      <c r="C1112" s="259" t="str">
        <f>IF($B1112="","",VLOOKUP($B1112,資料表!$A:$C,2,FALSE))</f>
        <v/>
      </c>
      <c r="D1112" s="259" t="str">
        <f>IF($B1112="","",VLOOKUP($B1112,資料表!$A:$C,3,FALSE))</f>
        <v/>
      </c>
      <c r="E1112" s="263"/>
      <c r="F1112" s="261" t="str">
        <f>IF($E1112="","",VLOOKUP($E1112,資料表!$G:$I,2,FALSE))</f>
        <v/>
      </c>
      <c r="G1112" s="262" t="str">
        <f>IF($E1112="","",VLOOKUP($E1112,資料表!$G:$I,3,FALSE))</f>
        <v/>
      </c>
      <c r="H1112" s="71"/>
      <c r="I1112" s="72"/>
      <c r="J1112" s="70"/>
      <c r="K1112" s="278">
        <f t="shared" si="36"/>
        <v>0</v>
      </c>
      <c r="L1112" s="278">
        <f t="shared" si="37"/>
        <v>0</v>
      </c>
      <c r="M1112" s="75"/>
      <c r="N1112" s="76"/>
      <c r="O1112" s="76"/>
      <c r="P1112" s="77"/>
      <c r="Q1112" s="18" t="str">
        <f>IF(B1112="","",VLOOKUP(B1112,資料表!$A$3:$D$198,4,0))</f>
        <v/>
      </c>
    </row>
    <row r="1113" spans="1:17" ht="20.100000000000001" customHeight="1">
      <c r="A1113" s="290" t="str">
        <f>IF(B1113="","",VLOOKUP(B1113,資料表!$A$3:$E$298,5,0))</f>
        <v/>
      </c>
      <c r="B1113" s="67"/>
      <c r="C1113" s="259" t="str">
        <f>IF($B1113="","",VLOOKUP($B1113,資料表!$A:$C,2,FALSE))</f>
        <v/>
      </c>
      <c r="D1113" s="259" t="str">
        <f>IF($B1113="","",VLOOKUP($B1113,資料表!$A:$C,3,FALSE))</f>
        <v/>
      </c>
      <c r="E1113" s="263"/>
      <c r="F1113" s="261" t="str">
        <f>IF($E1113="","",VLOOKUP($E1113,資料表!$G:$I,2,FALSE))</f>
        <v/>
      </c>
      <c r="G1113" s="262" t="str">
        <f>IF($E1113="","",VLOOKUP($E1113,資料表!$G:$I,3,FALSE))</f>
        <v/>
      </c>
      <c r="H1113" s="71"/>
      <c r="I1113" s="72"/>
      <c r="J1113" s="70"/>
      <c r="K1113" s="278">
        <f t="shared" si="36"/>
        <v>0</v>
      </c>
      <c r="L1113" s="278">
        <f t="shared" si="37"/>
        <v>0</v>
      </c>
      <c r="M1113" s="75"/>
      <c r="N1113" s="76"/>
      <c r="O1113" s="76"/>
      <c r="P1113" s="77"/>
      <c r="Q1113" s="18" t="str">
        <f>IF(B1113="","",VLOOKUP(B1113,資料表!$A$3:$D$198,4,0))</f>
        <v/>
      </c>
    </row>
    <row r="1114" spans="1:17" ht="20.100000000000001" customHeight="1">
      <c r="A1114" s="290" t="str">
        <f>IF(B1114="","",VLOOKUP(B1114,資料表!$A$3:$E$298,5,0))</f>
        <v/>
      </c>
      <c r="B1114" s="67"/>
      <c r="C1114" s="259" t="str">
        <f>IF($B1114="","",VLOOKUP($B1114,資料表!$A:$C,2,FALSE))</f>
        <v/>
      </c>
      <c r="D1114" s="259" t="str">
        <f>IF($B1114="","",VLOOKUP($B1114,資料表!$A:$C,3,FALSE))</f>
        <v/>
      </c>
      <c r="E1114" s="263"/>
      <c r="F1114" s="261" t="str">
        <f>IF($E1114="","",VLOOKUP($E1114,資料表!$G:$I,2,FALSE))</f>
        <v/>
      </c>
      <c r="G1114" s="262" t="str">
        <f>IF($E1114="","",VLOOKUP($E1114,資料表!$G:$I,3,FALSE))</f>
        <v/>
      </c>
      <c r="H1114" s="71"/>
      <c r="I1114" s="72"/>
      <c r="J1114" s="70"/>
      <c r="K1114" s="278">
        <f t="shared" si="36"/>
        <v>0</v>
      </c>
      <c r="L1114" s="278">
        <f t="shared" si="37"/>
        <v>0</v>
      </c>
      <c r="M1114" s="75"/>
      <c r="N1114" s="76"/>
      <c r="O1114" s="76"/>
      <c r="P1114" s="77"/>
      <c r="Q1114" s="18" t="str">
        <f>IF(B1114="","",VLOOKUP(B1114,資料表!$A$3:$D$198,4,0))</f>
        <v/>
      </c>
    </row>
    <row r="1115" spans="1:17" ht="20.100000000000001" customHeight="1">
      <c r="A1115" s="290" t="str">
        <f>IF(B1115="","",VLOOKUP(B1115,資料表!$A$3:$E$298,5,0))</f>
        <v/>
      </c>
      <c r="B1115" s="67"/>
      <c r="C1115" s="259" t="str">
        <f>IF($B1115="","",VLOOKUP($B1115,資料表!$A:$C,2,FALSE))</f>
        <v/>
      </c>
      <c r="D1115" s="259" t="str">
        <f>IF($B1115="","",VLOOKUP($B1115,資料表!$A:$C,3,FALSE))</f>
        <v/>
      </c>
      <c r="E1115" s="263"/>
      <c r="F1115" s="261" t="str">
        <f>IF($E1115="","",VLOOKUP($E1115,資料表!$G:$I,2,FALSE))</f>
        <v/>
      </c>
      <c r="G1115" s="262" t="str">
        <f>IF($E1115="","",VLOOKUP($E1115,資料表!$G:$I,3,FALSE))</f>
        <v/>
      </c>
      <c r="H1115" s="71"/>
      <c r="I1115" s="72"/>
      <c r="J1115" s="70"/>
      <c r="K1115" s="278">
        <f t="shared" si="36"/>
        <v>0</v>
      </c>
      <c r="L1115" s="278">
        <f t="shared" si="37"/>
        <v>0</v>
      </c>
      <c r="M1115" s="75"/>
      <c r="N1115" s="76"/>
      <c r="O1115" s="76"/>
      <c r="P1115" s="77"/>
      <c r="Q1115" s="18" t="str">
        <f>IF(B1115="","",VLOOKUP(B1115,資料表!$A$3:$D$198,4,0))</f>
        <v/>
      </c>
    </row>
    <row r="1116" spans="1:17" ht="20.100000000000001" customHeight="1">
      <c r="A1116" s="290" t="str">
        <f>IF(B1116="","",VLOOKUP(B1116,資料表!$A$3:$E$298,5,0))</f>
        <v/>
      </c>
      <c r="B1116" s="67"/>
      <c r="C1116" s="259" t="str">
        <f>IF($B1116="","",VLOOKUP($B1116,資料表!$A:$C,2,FALSE))</f>
        <v/>
      </c>
      <c r="D1116" s="259" t="str">
        <f>IF($B1116="","",VLOOKUP($B1116,資料表!$A:$C,3,FALSE))</f>
        <v/>
      </c>
      <c r="E1116" s="263"/>
      <c r="F1116" s="261" t="str">
        <f>IF($E1116="","",VLOOKUP($E1116,資料表!$G:$I,2,FALSE))</f>
        <v/>
      </c>
      <c r="G1116" s="262" t="str">
        <f>IF($E1116="","",VLOOKUP($E1116,資料表!$G:$I,3,FALSE))</f>
        <v/>
      </c>
      <c r="H1116" s="71"/>
      <c r="I1116" s="72"/>
      <c r="J1116" s="70"/>
      <c r="K1116" s="278">
        <f t="shared" si="36"/>
        <v>0</v>
      </c>
      <c r="L1116" s="278">
        <f t="shared" si="37"/>
        <v>0</v>
      </c>
      <c r="M1116" s="75"/>
      <c r="N1116" s="76"/>
      <c r="O1116" s="76"/>
      <c r="P1116" s="77"/>
      <c r="Q1116" s="18" t="str">
        <f>IF(B1116="","",VLOOKUP(B1116,資料表!$A$3:$D$198,4,0))</f>
        <v/>
      </c>
    </row>
    <row r="1117" spans="1:17" ht="20.100000000000001" customHeight="1">
      <c r="A1117" s="290" t="str">
        <f>IF(B1117="","",VLOOKUP(B1117,資料表!$A$3:$E$298,5,0))</f>
        <v/>
      </c>
      <c r="B1117" s="67"/>
      <c r="C1117" s="259" t="str">
        <f>IF($B1117="","",VLOOKUP($B1117,資料表!$A:$C,2,FALSE))</f>
        <v/>
      </c>
      <c r="D1117" s="259" t="str">
        <f>IF($B1117="","",VLOOKUP($B1117,資料表!$A:$C,3,FALSE))</f>
        <v/>
      </c>
      <c r="E1117" s="263"/>
      <c r="F1117" s="261" t="str">
        <f>IF($E1117="","",VLOOKUP($E1117,資料表!$G:$I,2,FALSE))</f>
        <v/>
      </c>
      <c r="G1117" s="262" t="str">
        <f>IF($E1117="","",VLOOKUP($E1117,資料表!$G:$I,3,FALSE))</f>
        <v/>
      </c>
      <c r="H1117" s="71"/>
      <c r="I1117" s="72"/>
      <c r="J1117" s="70"/>
      <c r="K1117" s="278">
        <f t="shared" si="36"/>
        <v>0</v>
      </c>
      <c r="L1117" s="278">
        <f t="shared" si="37"/>
        <v>0</v>
      </c>
      <c r="M1117" s="75"/>
      <c r="N1117" s="76"/>
      <c r="O1117" s="76"/>
      <c r="P1117" s="77"/>
      <c r="Q1117" s="18" t="str">
        <f>IF(B1117="","",VLOOKUP(B1117,資料表!$A$3:$D$198,4,0))</f>
        <v/>
      </c>
    </row>
    <row r="1118" spans="1:17" ht="20.100000000000001" customHeight="1">
      <c r="A1118" s="290" t="str">
        <f>IF(B1118="","",VLOOKUP(B1118,資料表!$A$3:$E$298,5,0))</f>
        <v/>
      </c>
      <c r="B1118" s="67"/>
      <c r="C1118" s="259" t="str">
        <f>IF($B1118="","",VLOOKUP($B1118,資料表!$A:$C,2,FALSE))</f>
        <v/>
      </c>
      <c r="D1118" s="259" t="str">
        <f>IF($B1118="","",VLOOKUP($B1118,資料表!$A:$C,3,FALSE))</f>
        <v/>
      </c>
      <c r="E1118" s="263"/>
      <c r="F1118" s="261" t="str">
        <f>IF($E1118="","",VLOOKUP($E1118,資料表!$G:$I,2,FALSE))</f>
        <v/>
      </c>
      <c r="G1118" s="262" t="str">
        <f>IF($E1118="","",VLOOKUP($E1118,資料表!$G:$I,3,FALSE))</f>
        <v/>
      </c>
      <c r="H1118" s="71"/>
      <c r="I1118" s="72"/>
      <c r="J1118" s="70"/>
      <c r="K1118" s="278">
        <f t="shared" si="36"/>
        <v>0</v>
      </c>
      <c r="L1118" s="278">
        <f t="shared" si="37"/>
        <v>0</v>
      </c>
      <c r="M1118" s="75"/>
      <c r="N1118" s="76"/>
      <c r="O1118" s="76"/>
      <c r="P1118" s="77"/>
      <c r="Q1118" s="18" t="str">
        <f>IF(B1118="","",VLOOKUP(B1118,資料表!$A$3:$D$198,4,0))</f>
        <v/>
      </c>
    </row>
    <row r="1119" spans="1:17" ht="20.100000000000001" customHeight="1">
      <c r="A1119" s="290" t="str">
        <f>IF(B1119="","",VLOOKUP(B1119,資料表!$A$3:$E$298,5,0))</f>
        <v/>
      </c>
      <c r="B1119" s="67"/>
      <c r="C1119" s="259" t="str">
        <f>IF($B1119="","",VLOOKUP($B1119,資料表!$A:$C,2,FALSE))</f>
        <v/>
      </c>
      <c r="D1119" s="259" t="str">
        <f>IF($B1119="","",VLOOKUP($B1119,資料表!$A:$C,3,FALSE))</f>
        <v/>
      </c>
      <c r="E1119" s="263"/>
      <c r="F1119" s="261" t="str">
        <f>IF($E1119="","",VLOOKUP($E1119,資料表!$G:$I,2,FALSE))</f>
        <v/>
      </c>
      <c r="G1119" s="262" t="str">
        <f>IF($E1119="","",VLOOKUP($E1119,資料表!$G:$I,3,FALSE))</f>
        <v/>
      </c>
      <c r="H1119" s="71"/>
      <c r="I1119" s="72"/>
      <c r="J1119" s="70"/>
      <c r="K1119" s="278">
        <f t="shared" si="36"/>
        <v>0</v>
      </c>
      <c r="L1119" s="278">
        <f t="shared" si="37"/>
        <v>0</v>
      </c>
      <c r="M1119" s="75"/>
      <c r="N1119" s="76"/>
      <c r="O1119" s="76"/>
      <c r="P1119" s="77"/>
      <c r="Q1119" s="18" t="str">
        <f>IF(B1119="","",VLOOKUP(B1119,資料表!$A$3:$D$198,4,0))</f>
        <v/>
      </c>
    </row>
    <row r="1120" spans="1:17" ht="20.100000000000001" customHeight="1">
      <c r="A1120" s="290" t="str">
        <f>IF(B1120="","",VLOOKUP(B1120,資料表!$A$3:$E$298,5,0))</f>
        <v/>
      </c>
      <c r="B1120" s="67"/>
      <c r="C1120" s="259" t="str">
        <f>IF($B1120="","",VLOOKUP($B1120,資料表!$A:$C,2,FALSE))</f>
        <v/>
      </c>
      <c r="D1120" s="259" t="str">
        <f>IF($B1120="","",VLOOKUP($B1120,資料表!$A:$C,3,FALSE))</f>
        <v/>
      </c>
      <c r="E1120" s="263"/>
      <c r="F1120" s="261" t="str">
        <f>IF($E1120="","",VLOOKUP($E1120,資料表!$G:$I,2,FALSE))</f>
        <v/>
      </c>
      <c r="G1120" s="262" t="str">
        <f>IF($E1120="","",VLOOKUP($E1120,資料表!$G:$I,3,FALSE))</f>
        <v/>
      </c>
      <c r="H1120" s="71"/>
      <c r="I1120" s="72"/>
      <c r="J1120" s="70"/>
      <c r="K1120" s="278">
        <f t="shared" si="36"/>
        <v>0</v>
      </c>
      <c r="L1120" s="278">
        <f t="shared" si="37"/>
        <v>0</v>
      </c>
      <c r="M1120" s="75"/>
      <c r="N1120" s="76"/>
      <c r="O1120" s="76"/>
      <c r="P1120" s="77"/>
      <c r="Q1120" s="18" t="str">
        <f>IF(B1120="","",VLOOKUP(B1120,資料表!$A$3:$D$198,4,0))</f>
        <v/>
      </c>
    </row>
    <row r="1121" spans="1:17" ht="20.100000000000001" customHeight="1">
      <c r="A1121" s="290" t="str">
        <f>IF(B1121="","",VLOOKUP(B1121,資料表!$A$3:$E$298,5,0))</f>
        <v/>
      </c>
      <c r="B1121" s="67"/>
      <c r="C1121" s="259" t="str">
        <f>IF($B1121="","",VLOOKUP($B1121,資料表!$A:$C,2,FALSE))</f>
        <v/>
      </c>
      <c r="D1121" s="259" t="str">
        <f>IF($B1121="","",VLOOKUP($B1121,資料表!$A:$C,3,FALSE))</f>
        <v/>
      </c>
      <c r="E1121" s="263"/>
      <c r="F1121" s="261" t="str">
        <f>IF($E1121="","",VLOOKUP($E1121,資料表!$G:$I,2,FALSE))</f>
        <v/>
      </c>
      <c r="G1121" s="262" t="str">
        <f>IF($E1121="","",VLOOKUP($E1121,資料表!$G:$I,3,FALSE))</f>
        <v/>
      </c>
      <c r="H1121" s="71"/>
      <c r="I1121" s="72"/>
      <c r="J1121" s="70"/>
      <c r="K1121" s="278">
        <f t="shared" si="36"/>
        <v>0</v>
      </c>
      <c r="L1121" s="278">
        <f t="shared" si="37"/>
        <v>0</v>
      </c>
      <c r="M1121" s="75"/>
      <c r="N1121" s="76"/>
      <c r="O1121" s="76"/>
      <c r="P1121" s="77"/>
      <c r="Q1121" s="18" t="str">
        <f>IF(B1121="","",VLOOKUP(B1121,資料表!$A$3:$D$198,4,0))</f>
        <v/>
      </c>
    </row>
    <row r="1122" spans="1:17" ht="20.100000000000001" customHeight="1">
      <c r="A1122" s="290" t="str">
        <f>IF(B1122="","",VLOOKUP(B1122,資料表!$A$3:$E$298,5,0))</f>
        <v/>
      </c>
      <c r="B1122" s="67"/>
      <c r="C1122" s="259" t="str">
        <f>IF($B1122="","",VLOOKUP($B1122,資料表!$A:$C,2,FALSE))</f>
        <v/>
      </c>
      <c r="D1122" s="259" t="str">
        <f>IF($B1122="","",VLOOKUP($B1122,資料表!$A:$C,3,FALSE))</f>
        <v/>
      </c>
      <c r="E1122" s="263"/>
      <c r="F1122" s="261" t="str">
        <f>IF($E1122="","",VLOOKUP($E1122,資料表!$G:$I,2,FALSE))</f>
        <v/>
      </c>
      <c r="G1122" s="262" t="str">
        <f>IF($E1122="","",VLOOKUP($E1122,資料表!$G:$I,3,FALSE))</f>
        <v/>
      </c>
      <c r="H1122" s="71"/>
      <c r="I1122" s="72"/>
      <c r="J1122" s="70"/>
      <c r="K1122" s="278">
        <f t="shared" si="36"/>
        <v>0</v>
      </c>
      <c r="L1122" s="278">
        <f t="shared" si="37"/>
        <v>0</v>
      </c>
      <c r="M1122" s="75"/>
      <c r="N1122" s="76"/>
      <c r="O1122" s="76"/>
      <c r="P1122" s="77"/>
      <c r="Q1122" s="18" t="str">
        <f>IF(B1122="","",VLOOKUP(B1122,資料表!$A$3:$D$198,4,0))</f>
        <v/>
      </c>
    </row>
    <row r="1123" spans="1:17" ht="20.100000000000001" customHeight="1">
      <c r="A1123" s="290" t="str">
        <f>IF(B1123="","",VLOOKUP(B1123,資料表!$A$3:$E$298,5,0))</f>
        <v/>
      </c>
      <c r="B1123" s="67"/>
      <c r="C1123" s="259" t="str">
        <f>IF($B1123="","",VLOOKUP($B1123,資料表!$A:$C,2,FALSE))</f>
        <v/>
      </c>
      <c r="D1123" s="259" t="str">
        <f>IF($B1123="","",VLOOKUP($B1123,資料表!$A:$C,3,FALSE))</f>
        <v/>
      </c>
      <c r="E1123" s="263"/>
      <c r="F1123" s="261" t="str">
        <f>IF($E1123="","",VLOOKUP($E1123,資料表!$G:$I,2,FALSE))</f>
        <v/>
      </c>
      <c r="G1123" s="262" t="str">
        <f>IF($E1123="","",VLOOKUP($E1123,資料表!$G:$I,3,FALSE))</f>
        <v/>
      </c>
      <c r="H1123" s="71"/>
      <c r="I1123" s="72"/>
      <c r="J1123" s="70"/>
      <c r="K1123" s="278">
        <f t="shared" si="36"/>
        <v>0</v>
      </c>
      <c r="L1123" s="278">
        <f t="shared" si="37"/>
        <v>0</v>
      </c>
      <c r="M1123" s="75"/>
      <c r="N1123" s="76"/>
      <c r="O1123" s="76"/>
      <c r="P1123" s="77"/>
      <c r="Q1123" s="18" t="str">
        <f>IF(B1123="","",VLOOKUP(B1123,資料表!$A$3:$D$198,4,0))</f>
        <v/>
      </c>
    </row>
    <row r="1124" spans="1:17" ht="20.100000000000001" customHeight="1">
      <c r="A1124" s="290" t="str">
        <f>IF(B1124="","",VLOOKUP(B1124,資料表!$A$3:$E$298,5,0))</f>
        <v/>
      </c>
      <c r="B1124" s="67"/>
      <c r="C1124" s="259" t="str">
        <f>IF($B1124="","",VLOOKUP($B1124,資料表!$A:$C,2,FALSE))</f>
        <v/>
      </c>
      <c r="D1124" s="259" t="str">
        <f>IF($B1124="","",VLOOKUP($B1124,資料表!$A:$C,3,FALSE))</f>
        <v/>
      </c>
      <c r="E1124" s="263"/>
      <c r="F1124" s="261" t="str">
        <f>IF($E1124="","",VLOOKUP($E1124,資料表!$G:$I,2,FALSE))</f>
        <v/>
      </c>
      <c r="G1124" s="262" t="str">
        <f>IF($E1124="","",VLOOKUP($E1124,資料表!$G:$I,3,FALSE))</f>
        <v/>
      </c>
      <c r="H1124" s="71"/>
      <c r="I1124" s="72"/>
      <c r="J1124" s="70"/>
      <c r="K1124" s="278">
        <f t="shared" si="36"/>
        <v>0</v>
      </c>
      <c r="L1124" s="278">
        <f t="shared" si="37"/>
        <v>0</v>
      </c>
      <c r="M1124" s="75"/>
      <c r="N1124" s="76"/>
      <c r="O1124" s="76"/>
      <c r="P1124" s="77"/>
      <c r="Q1124" s="18" t="str">
        <f>IF(B1124="","",VLOOKUP(B1124,資料表!$A$3:$D$198,4,0))</f>
        <v/>
      </c>
    </row>
    <row r="1125" spans="1:17" ht="20.100000000000001" customHeight="1">
      <c r="A1125" s="290" t="str">
        <f>IF(B1125="","",VLOOKUP(B1125,資料表!$A$3:$E$298,5,0))</f>
        <v/>
      </c>
      <c r="B1125" s="67"/>
      <c r="C1125" s="259" t="str">
        <f>IF($B1125="","",VLOOKUP($B1125,資料表!$A:$C,2,FALSE))</f>
        <v/>
      </c>
      <c r="D1125" s="259" t="str">
        <f>IF($B1125="","",VLOOKUP($B1125,資料表!$A:$C,3,FALSE))</f>
        <v/>
      </c>
      <c r="E1125" s="263"/>
      <c r="F1125" s="261" t="str">
        <f>IF($E1125="","",VLOOKUP($E1125,資料表!$G:$I,2,FALSE))</f>
        <v/>
      </c>
      <c r="G1125" s="262" t="str">
        <f>IF($E1125="","",VLOOKUP($E1125,資料表!$G:$I,3,FALSE))</f>
        <v/>
      </c>
      <c r="H1125" s="71"/>
      <c r="I1125" s="72"/>
      <c r="J1125" s="70"/>
      <c r="K1125" s="278">
        <f t="shared" si="36"/>
        <v>0</v>
      </c>
      <c r="L1125" s="278">
        <f t="shared" si="37"/>
        <v>0</v>
      </c>
      <c r="M1125" s="75"/>
      <c r="N1125" s="76"/>
      <c r="O1125" s="76"/>
      <c r="P1125" s="77"/>
      <c r="Q1125" s="18" t="str">
        <f>IF(B1125="","",VLOOKUP(B1125,資料表!$A$3:$D$198,4,0))</f>
        <v/>
      </c>
    </row>
    <row r="1126" spans="1:17" ht="20.100000000000001" customHeight="1">
      <c r="A1126" s="290" t="str">
        <f>IF(B1126="","",VLOOKUP(B1126,資料表!$A$3:$E$298,5,0))</f>
        <v/>
      </c>
      <c r="B1126" s="67"/>
      <c r="C1126" s="259" t="str">
        <f>IF($B1126="","",VLOOKUP($B1126,資料表!$A:$C,2,FALSE))</f>
        <v/>
      </c>
      <c r="D1126" s="259" t="str">
        <f>IF($B1126="","",VLOOKUP($B1126,資料表!$A:$C,3,FALSE))</f>
        <v/>
      </c>
      <c r="E1126" s="263"/>
      <c r="F1126" s="261" t="str">
        <f>IF($E1126="","",VLOOKUP($E1126,資料表!$G:$I,2,FALSE))</f>
        <v/>
      </c>
      <c r="G1126" s="262" t="str">
        <f>IF($E1126="","",VLOOKUP($E1126,資料表!$G:$I,3,FALSE))</f>
        <v/>
      </c>
      <c r="H1126" s="71"/>
      <c r="I1126" s="72"/>
      <c r="J1126" s="70"/>
      <c r="K1126" s="278">
        <f t="shared" si="36"/>
        <v>0</v>
      </c>
      <c r="L1126" s="278">
        <f t="shared" si="37"/>
        <v>0</v>
      </c>
      <c r="M1126" s="75"/>
      <c r="N1126" s="76"/>
      <c r="O1126" s="76"/>
      <c r="P1126" s="77"/>
      <c r="Q1126" s="18" t="str">
        <f>IF(B1126="","",VLOOKUP(B1126,資料表!$A$3:$D$198,4,0))</f>
        <v/>
      </c>
    </row>
    <row r="1127" spans="1:17" ht="20.100000000000001" customHeight="1">
      <c r="A1127" s="290" t="str">
        <f>IF(B1127="","",VLOOKUP(B1127,資料表!$A$3:$E$298,5,0))</f>
        <v/>
      </c>
      <c r="B1127" s="67"/>
      <c r="C1127" s="259" t="str">
        <f>IF($B1127="","",VLOOKUP($B1127,資料表!$A:$C,2,FALSE))</f>
        <v/>
      </c>
      <c r="D1127" s="259" t="str">
        <f>IF($B1127="","",VLOOKUP($B1127,資料表!$A:$C,3,FALSE))</f>
        <v/>
      </c>
      <c r="E1127" s="263"/>
      <c r="F1127" s="261" t="str">
        <f>IF($E1127="","",VLOOKUP($E1127,資料表!$G:$I,2,FALSE))</f>
        <v/>
      </c>
      <c r="G1127" s="262" t="str">
        <f>IF($E1127="","",VLOOKUP($E1127,資料表!$G:$I,3,FALSE))</f>
        <v/>
      </c>
      <c r="H1127" s="71"/>
      <c r="I1127" s="72"/>
      <c r="J1127" s="70"/>
      <c r="K1127" s="278">
        <f t="shared" si="36"/>
        <v>0</v>
      </c>
      <c r="L1127" s="278">
        <f t="shared" si="37"/>
        <v>0</v>
      </c>
      <c r="M1127" s="75"/>
      <c r="N1127" s="76"/>
      <c r="O1127" s="76"/>
      <c r="P1127" s="77"/>
      <c r="Q1127" s="18" t="str">
        <f>IF(B1127="","",VLOOKUP(B1127,資料表!$A$3:$D$198,4,0))</f>
        <v/>
      </c>
    </row>
    <row r="1128" spans="1:17" ht="20.100000000000001" customHeight="1">
      <c r="A1128" s="290" t="str">
        <f>IF(B1128="","",VLOOKUP(B1128,資料表!$A$3:$E$298,5,0))</f>
        <v/>
      </c>
      <c r="B1128" s="67"/>
      <c r="C1128" s="259" t="str">
        <f>IF($B1128="","",VLOOKUP($B1128,資料表!$A:$C,2,FALSE))</f>
        <v/>
      </c>
      <c r="D1128" s="259" t="str">
        <f>IF($B1128="","",VLOOKUP($B1128,資料表!$A:$C,3,FALSE))</f>
        <v/>
      </c>
      <c r="E1128" s="263"/>
      <c r="F1128" s="261" t="str">
        <f>IF($E1128="","",VLOOKUP($E1128,資料表!$G:$I,2,FALSE))</f>
        <v/>
      </c>
      <c r="G1128" s="262" t="str">
        <f>IF($E1128="","",VLOOKUP($E1128,資料表!$G:$I,3,FALSE))</f>
        <v/>
      </c>
      <c r="H1128" s="71"/>
      <c r="I1128" s="72"/>
      <c r="J1128" s="70"/>
      <c r="K1128" s="278">
        <f t="shared" si="36"/>
        <v>0</v>
      </c>
      <c r="L1128" s="278">
        <f t="shared" si="37"/>
        <v>0</v>
      </c>
      <c r="M1128" s="75"/>
      <c r="N1128" s="76"/>
      <c r="O1128" s="76"/>
      <c r="P1128" s="77"/>
      <c r="Q1128" s="18" t="str">
        <f>IF(B1128="","",VLOOKUP(B1128,資料表!$A$3:$D$198,4,0))</f>
        <v/>
      </c>
    </row>
    <row r="1129" spans="1:17" ht="20.100000000000001" customHeight="1">
      <c r="A1129" s="290" t="str">
        <f>IF(B1129="","",VLOOKUP(B1129,資料表!$A$3:$E$298,5,0))</f>
        <v/>
      </c>
      <c r="B1129" s="67"/>
      <c r="C1129" s="259" t="str">
        <f>IF($B1129="","",VLOOKUP($B1129,資料表!$A:$C,2,FALSE))</f>
        <v/>
      </c>
      <c r="D1129" s="259" t="str">
        <f>IF($B1129="","",VLOOKUP($B1129,資料表!$A:$C,3,FALSE))</f>
        <v/>
      </c>
      <c r="E1129" s="263"/>
      <c r="F1129" s="261" t="str">
        <f>IF($E1129="","",VLOOKUP($E1129,資料表!$G:$I,2,FALSE))</f>
        <v/>
      </c>
      <c r="G1129" s="262" t="str">
        <f>IF($E1129="","",VLOOKUP($E1129,資料表!$G:$I,3,FALSE))</f>
        <v/>
      </c>
      <c r="H1129" s="71"/>
      <c r="I1129" s="72"/>
      <c r="J1129" s="70"/>
      <c r="K1129" s="278">
        <f t="shared" si="36"/>
        <v>0</v>
      </c>
      <c r="L1129" s="278">
        <f t="shared" si="37"/>
        <v>0</v>
      </c>
      <c r="M1129" s="75"/>
      <c r="N1129" s="76"/>
      <c r="O1129" s="76"/>
      <c r="P1129" s="77"/>
      <c r="Q1129" s="18" t="str">
        <f>IF(B1129="","",VLOOKUP(B1129,資料表!$A$3:$D$198,4,0))</f>
        <v/>
      </c>
    </row>
    <row r="1130" spans="1:17" ht="20.100000000000001" customHeight="1">
      <c r="A1130" s="290" t="str">
        <f>IF(B1130="","",VLOOKUP(B1130,資料表!$A$3:$E$298,5,0))</f>
        <v/>
      </c>
      <c r="B1130" s="67"/>
      <c r="C1130" s="259" t="str">
        <f>IF($B1130="","",VLOOKUP($B1130,資料表!$A:$C,2,FALSE))</f>
        <v/>
      </c>
      <c r="D1130" s="259" t="str">
        <f>IF($B1130="","",VLOOKUP($B1130,資料表!$A:$C,3,FALSE))</f>
        <v/>
      </c>
      <c r="E1130" s="263"/>
      <c r="F1130" s="261" t="str">
        <f>IF($E1130="","",VLOOKUP($E1130,資料表!$G:$I,2,FALSE))</f>
        <v/>
      </c>
      <c r="G1130" s="262" t="str">
        <f>IF($E1130="","",VLOOKUP($E1130,資料表!$G:$I,3,FALSE))</f>
        <v/>
      </c>
      <c r="H1130" s="71"/>
      <c r="I1130" s="72"/>
      <c r="J1130" s="70"/>
      <c r="K1130" s="278">
        <f t="shared" si="36"/>
        <v>0</v>
      </c>
      <c r="L1130" s="278">
        <f t="shared" si="37"/>
        <v>0</v>
      </c>
      <c r="M1130" s="75"/>
      <c r="N1130" s="76"/>
      <c r="O1130" s="76"/>
      <c r="P1130" s="77"/>
      <c r="Q1130" s="18" t="str">
        <f>IF(B1130="","",VLOOKUP(B1130,資料表!$A$3:$D$198,4,0))</f>
        <v/>
      </c>
    </row>
    <row r="1131" spans="1:17" ht="20.100000000000001" customHeight="1">
      <c r="A1131" s="290" t="str">
        <f>IF(B1131="","",VLOOKUP(B1131,資料表!$A$3:$E$298,5,0))</f>
        <v/>
      </c>
      <c r="B1131" s="67"/>
      <c r="C1131" s="259" t="str">
        <f>IF($B1131="","",VLOOKUP($B1131,資料表!$A:$C,2,FALSE))</f>
        <v/>
      </c>
      <c r="D1131" s="259" t="str">
        <f>IF($B1131="","",VLOOKUP($B1131,資料表!$A:$C,3,FALSE))</f>
        <v/>
      </c>
      <c r="E1131" s="263"/>
      <c r="F1131" s="261" t="str">
        <f>IF($E1131="","",VLOOKUP($E1131,資料表!$G:$I,2,FALSE))</f>
        <v/>
      </c>
      <c r="G1131" s="262" t="str">
        <f>IF($E1131="","",VLOOKUP($E1131,資料表!$G:$I,3,FALSE))</f>
        <v/>
      </c>
      <c r="H1131" s="71"/>
      <c r="I1131" s="72"/>
      <c r="J1131" s="70"/>
      <c r="K1131" s="278">
        <f t="shared" si="36"/>
        <v>0</v>
      </c>
      <c r="L1131" s="278">
        <f t="shared" si="37"/>
        <v>0</v>
      </c>
      <c r="M1131" s="75"/>
      <c r="N1131" s="76"/>
      <c r="O1131" s="76"/>
      <c r="P1131" s="77"/>
      <c r="Q1131" s="18" t="str">
        <f>IF(B1131="","",VLOOKUP(B1131,資料表!$A$3:$D$198,4,0))</f>
        <v/>
      </c>
    </row>
    <row r="1132" spans="1:17" ht="20.100000000000001" customHeight="1">
      <c r="A1132" s="290" t="str">
        <f>IF(B1132="","",VLOOKUP(B1132,資料表!$A$3:$E$298,5,0))</f>
        <v/>
      </c>
      <c r="B1132" s="67"/>
      <c r="C1132" s="259" t="str">
        <f>IF($B1132="","",VLOOKUP($B1132,資料表!$A:$C,2,FALSE))</f>
        <v/>
      </c>
      <c r="D1132" s="259" t="str">
        <f>IF($B1132="","",VLOOKUP($B1132,資料表!$A:$C,3,FALSE))</f>
        <v/>
      </c>
      <c r="E1132" s="263"/>
      <c r="F1132" s="261" t="str">
        <f>IF($E1132="","",VLOOKUP($E1132,資料表!$G:$I,2,FALSE))</f>
        <v/>
      </c>
      <c r="G1132" s="262" t="str">
        <f>IF($E1132="","",VLOOKUP($E1132,資料表!$G:$I,3,FALSE))</f>
        <v/>
      </c>
      <c r="H1132" s="71"/>
      <c r="I1132" s="72"/>
      <c r="J1132" s="70"/>
      <c r="K1132" s="278">
        <f t="shared" si="36"/>
        <v>0</v>
      </c>
      <c r="L1132" s="278">
        <f t="shared" si="37"/>
        <v>0</v>
      </c>
      <c r="M1132" s="75"/>
      <c r="N1132" s="76"/>
      <c r="O1132" s="76"/>
      <c r="P1132" s="77"/>
      <c r="Q1132" s="18" t="str">
        <f>IF(B1132="","",VLOOKUP(B1132,資料表!$A$3:$D$198,4,0))</f>
        <v/>
      </c>
    </row>
    <row r="1133" spans="1:17" ht="20.100000000000001" customHeight="1">
      <c r="A1133" s="290" t="str">
        <f>IF(B1133="","",VLOOKUP(B1133,資料表!$A$3:$E$298,5,0))</f>
        <v/>
      </c>
      <c r="B1133" s="67"/>
      <c r="C1133" s="259" t="str">
        <f>IF($B1133="","",VLOOKUP($B1133,資料表!$A:$C,2,FALSE))</f>
        <v/>
      </c>
      <c r="D1133" s="259" t="str">
        <f>IF($B1133="","",VLOOKUP($B1133,資料表!$A:$C,3,FALSE))</f>
        <v/>
      </c>
      <c r="E1133" s="263"/>
      <c r="F1133" s="261" t="str">
        <f>IF($E1133="","",VLOOKUP($E1133,資料表!$G:$I,2,FALSE))</f>
        <v/>
      </c>
      <c r="G1133" s="262" t="str">
        <f>IF($E1133="","",VLOOKUP($E1133,資料表!$G:$I,3,FALSE))</f>
        <v/>
      </c>
      <c r="H1133" s="71"/>
      <c r="I1133" s="72"/>
      <c r="J1133" s="70"/>
      <c r="K1133" s="278">
        <f t="shared" si="36"/>
        <v>0</v>
      </c>
      <c r="L1133" s="278">
        <f t="shared" si="37"/>
        <v>0</v>
      </c>
      <c r="M1133" s="75"/>
      <c r="N1133" s="76"/>
      <c r="O1133" s="76"/>
      <c r="P1133" s="77"/>
      <c r="Q1133" s="18" t="str">
        <f>IF(B1133="","",VLOOKUP(B1133,資料表!$A$3:$D$198,4,0))</f>
        <v/>
      </c>
    </row>
    <row r="1134" spans="1:17" ht="20.100000000000001" customHeight="1">
      <c r="A1134" s="290" t="str">
        <f>IF(B1134="","",VLOOKUP(B1134,資料表!$A$3:$E$298,5,0))</f>
        <v/>
      </c>
      <c r="B1134" s="67"/>
      <c r="C1134" s="259" t="str">
        <f>IF($B1134="","",VLOOKUP($B1134,資料表!$A:$C,2,FALSE))</f>
        <v/>
      </c>
      <c r="D1134" s="259" t="str">
        <f>IF($B1134="","",VLOOKUP($B1134,資料表!$A:$C,3,FALSE))</f>
        <v/>
      </c>
      <c r="E1134" s="263"/>
      <c r="F1134" s="261" t="str">
        <f>IF($E1134="","",VLOOKUP($E1134,資料表!$G:$I,2,FALSE))</f>
        <v/>
      </c>
      <c r="G1134" s="262" t="str">
        <f>IF($E1134="","",VLOOKUP($E1134,資料表!$G:$I,3,FALSE))</f>
        <v/>
      </c>
      <c r="H1134" s="71"/>
      <c r="I1134" s="72"/>
      <c r="J1134" s="70"/>
      <c r="K1134" s="278">
        <f t="shared" si="36"/>
        <v>0</v>
      </c>
      <c r="L1134" s="278">
        <f t="shared" si="37"/>
        <v>0</v>
      </c>
      <c r="M1134" s="75"/>
      <c r="N1134" s="76"/>
      <c r="O1134" s="76"/>
      <c r="P1134" s="77"/>
      <c r="Q1134" s="18" t="str">
        <f>IF(B1134="","",VLOOKUP(B1134,資料表!$A$3:$D$198,4,0))</f>
        <v/>
      </c>
    </row>
    <row r="1135" spans="1:17" ht="20.100000000000001" customHeight="1">
      <c r="A1135" s="290" t="str">
        <f>IF(B1135="","",VLOOKUP(B1135,資料表!$A$3:$E$298,5,0))</f>
        <v/>
      </c>
      <c r="B1135" s="67"/>
      <c r="C1135" s="259" t="str">
        <f>IF($B1135="","",VLOOKUP($B1135,資料表!$A:$C,2,FALSE))</f>
        <v/>
      </c>
      <c r="D1135" s="259" t="str">
        <f>IF($B1135="","",VLOOKUP($B1135,資料表!$A:$C,3,FALSE))</f>
        <v/>
      </c>
      <c r="E1135" s="263"/>
      <c r="F1135" s="261" t="str">
        <f>IF($E1135="","",VLOOKUP($E1135,資料表!$G:$I,2,FALSE))</f>
        <v/>
      </c>
      <c r="G1135" s="262" t="str">
        <f>IF($E1135="","",VLOOKUP($E1135,資料表!$G:$I,3,FALSE))</f>
        <v/>
      </c>
      <c r="H1135" s="71"/>
      <c r="I1135" s="72"/>
      <c r="J1135" s="70"/>
      <c r="K1135" s="278">
        <f t="shared" si="36"/>
        <v>0</v>
      </c>
      <c r="L1135" s="278">
        <f t="shared" si="37"/>
        <v>0</v>
      </c>
      <c r="M1135" s="75"/>
      <c r="N1135" s="76"/>
      <c r="O1135" s="76"/>
      <c r="P1135" s="77"/>
      <c r="Q1135" s="18" t="str">
        <f>IF(B1135="","",VLOOKUP(B1135,資料表!$A$3:$D$198,4,0))</f>
        <v/>
      </c>
    </row>
    <row r="1136" spans="1:17" ht="20.100000000000001" customHeight="1">
      <c r="A1136" s="290" t="str">
        <f>IF(B1136="","",VLOOKUP(B1136,資料表!$A$3:$E$298,5,0))</f>
        <v/>
      </c>
      <c r="B1136" s="67"/>
      <c r="C1136" s="259" t="str">
        <f>IF($B1136="","",VLOOKUP($B1136,資料表!$A:$C,2,FALSE))</f>
        <v/>
      </c>
      <c r="D1136" s="259" t="str">
        <f>IF($B1136="","",VLOOKUP($B1136,資料表!$A:$C,3,FALSE))</f>
        <v/>
      </c>
      <c r="E1136" s="263"/>
      <c r="F1136" s="261" t="str">
        <f>IF($E1136="","",VLOOKUP($E1136,資料表!$G:$I,2,FALSE))</f>
        <v/>
      </c>
      <c r="G1136" s="262" t="str">
        <f>IF($E1136="","",VLOOKUP($E1136,資料表!$G:$I,3,FALSE))</f>
        <v/>
      </c>
      <c r="H1136" s="71"/>
      <c r="I1136" s="72"/>
      <c r="J1136" s="70"/>
      <c r="K1136" s="278">
        <f t="shared" si="36"/>
        <v>0</v>
      </c>
      <c r="L1136" s="278">
        <f t="shared" si="37"/>
        <v>0</v>
      </c>
      <c r="M1136" s="75"/>
      <c r="N1136" s="76"/>
      <c r="O1136" s="76"/>
      <c r="P1136" s="77"/>
      <c r="Q1136" s="18" t="str">
        <f>IF(B1136="","",VLOOKUP(B1136,資料表!$A$3:$D$198,4,0))</f>
        <v/>
      </c>
    </row>
    <row r="1137" spans="1:17" ht="20.100000000000001" customHeight="1">
      <c r="A1137" s="290" t="str">
        <f>IF(B1137="","",VLOOKUP(B1137,資料表!$A$3:$E$298,5,0))</f>
        <v/>
      </c>
      <c r="B1137" s="67"/>
      <c r="C1137" s="259" t="str">
        <f>IF($B1137="","",VLOOKUP($B1137,資料表!$A:$C,2,FALSE))</f>
        <v/>
      </c>
      <c r="D1137" s="259" t="str">
        <f>IF($B1137="","",VLOOKUP($B1137,資料表!$A:$C,3,FALSE))</f>
        <v/>
      </c>
      <c r="E1137" s="263"/>
      <c r="F1137" s="261" t="str">
        <f>IF($E1137="","",VLOOKUP($E1137,資料表!$G:$I,2,FALSE))</f>
        <v/>
      </c>
      <c r="G1137" s="262" t="str">
        <f>IF($E1137="","",VLOOKUP($E1137,資料表!$G:$I,3,FALSE))</f>
        <v/>
      </c>
      <c r="H1137" s="71"/>
      <c r="I1137" s="72"/>
      <c r="J1137" s="70"/>
      <c r="K1137" s="278">
        <f t="shared" si="36"/>
        <v>0</v>
      </c>
      <c r="L1137" s="278">
        <f t="shared" si="37"/>
        <v>0</v>
      </c>
      <c r="M1137" s="75"/>
      <c r="N1137" s="76"/>
      <c r="O1137" s="76"/>
      <c r="P1137" s="77"/>
      <c r="Q1137" s="18" t="str">
        <f>IF(B1137="","",VLOOKUP(B1137,資料表!$A$3:$D$198,4,0))</f>
        <v/>
      </c>
    </row>
    <row r="1138" spans="1:17" ht="20.100000000000001" customHeight="1">
      <c r="A1138" s="290" t="str">
        <f>IF(B1138="","",VLOOKUP(B1138,資料表!$A$3:$E$298,5,0))</f>
        <v/>
      </c>
      <c r="B1138" s="67"/>
      <c r="C1138" s="259" t="str">
        <f>IF($B1138="","",VLOOKUP($B1138,資料表!$A:$C,2,FALSE))</f>
        <v/>
      </c>
      <c r="D1138" s="259" t="str">
        <f>IF($B1138="","",VLOOKUP($B1138,資料表!$A:$C,3,FALSE))</f>
        <v/>
      </c>
      <c r="E1138" s="263"/>
      <c r="F1138" s="261" t="str">
        <f>IF($E1138="","",VLOOKUP($E1138,資料表!$G:$I,2,FALSE))</f>
        <v/>
      </c>
      <c r="G1138" s="262" t="str">
        <f>IF($E1138="","",VLOOKUP($E1138,資料表!$G:$I,3,FALSE))</f>
        <v/>
      </c>
      <c r="H1138" s="71"/>
      <c r="I1138" s="72"/>
      <c r="J1138" s="70"/>
      <c r="K1138" s="278">
        <f t="shared" si="36"/>
        <v>0</v>
      </c>
      <c r="L1138" s="278">
        <f t="shared" si="37"/>
        <v>0</v>
      </c>
      <c r="M1138" s="75"/>
      <c r="N1138" s="76"/>
      <c r="O1138" s="76"/>
      <c r="P1138" s="77"/>
      <c r="Q1138" s="18" t="str">
        <f>IF(B1138="","",VLOOKUP(B1138,資料表!$A$3:$D$198,4,0))</f>
        <v/>
      </c>
    </row>
    <row r="1139" spans="1:17" ht="20.100000000000001" customHeight="1">
      <c r="A1139" s="290" t="str">
        <f>IF(B1139="","",VLOOKUP(B1139,資料表!$A$3:$E$298,5,0))</f>
        <v/>
      </c>
      <c r="B1139" s="67"/>
      <c r="C1139" s="259" t="str">
        <f>IF($B1139="","",VLOOKUP($B1139,資料表!$A:$C,2,FALSE))</f>
        <v/>
      </c>
      <c r="D1139" s="259" t="str">
        <f>IF($B1139="","",VLOOKUP($B1139,資料表!$A:$C,3,FALSE))</f>
        <v/>
      </c>
      <c r="E1139" s="263"/>
      <c r="F1139" s="261" t="str">
        <f>IF($E1139="","",VLOOKUP($E1139,資料表!$G:$I,2,FALSE))</f>
        <v/>
      </c>
      <c r="G1139" s="262" t="str">
        <f>IF($E1139="","",VLOOKUP($E1139,資料表!$G:$I,3,FALSE))</f>
        <v/>
      </c>
      <c r="H1139" s="71"/>
      <c r="I1139" s="72"/>
      <c r="J1139" s="70"/>
      <c r="K1139" s="278">
        <f t="shared" si="36"/>
        <v>0</v>
      </c>
      <c r="L1139" s="278">
        <f t="shared" si="37"/>
        <v>0</v>
      </c>
      <c r="M1139" s="75"/>
      <c r="N1139" s="76"/>
      <c r="O1139" s="76"/>
      <c r="P1139" s="77"/>
      <c r="Q1139" s="18" t="str">
        <f>IF(B1139="","",VLOOKUP(B1139,資料表!$A$3:$D$198,4,0))</f>
        <v/>
      </c>
    </row>
    <row r="1140" spans="1:17" ht="20.100000000000001" customHeight="1">
      <c r="A1140" s="290" t="str">
        <f>IF(B1140="","",VLOOKUP(B1140,資料表!$A$3:$E$298,5,0))</f>
        <v/>
      </c>
      <c r="B1140" s="67"/>
      <c r="C1140" s="259" t="str">
        <f>IF($B1140="","",VLOOKUP($B1140,資料表!$A:$C,2,FALSE))</f>
        <v/>
      </c>
      <c r="D1140" s="259" t="str">
        <f>IF($B1140="","",VLOOKUP($B1140,資料表!$A:$C,3,FALSE))</f>
        <v/>
      </c>
      <c r="E1140" s="263"/>
      <c r="F1140" s="261" t="str">
        <f>IF($E1140="","",VLOOKUP($E1140,資料表!$G:$I,2,FALSE))</f>
        <v/>
      </c>
      <c r="G1140" s="262" t="str">
        <f>IF($E1140="","",VLOOKUP($E1140,資料表!$G:$I,3,FALSE))</f>
        <v/>
      </c>
      <c r="H1140" s="71"/>
      <c r="I1140" s="72"/>
      <c r="J1140" s="70"/>
      <c r="K1140" s="278">
        <f t="shared" si="36"/>
        <v>0</v>
      </c>
      <c r="L1140" s="278">
        <f t="shared" si="37"/>
        <v>0</v>
      </c>
      <c r="M1140" s="75"/>
      <c r="N1140" s="76"/>
      <c r="O1140" s="76"/>
      <c r="P1140" s="77"/>
      <c r="Q1140" s="18" t="str">
        <f>IF(B1140="","",VLOOKUP(B1140,資料表!$A$3:$D$198,4,0))</f>
        <v/>
      </c>
    </row>
    <row r="1141" spans="1:17" ht="20.100000000000001" customHeight="1">
      <c r="A1141" s="290" t="str">
        <f>IF(B1141="","",VLOOKUP(B1141,資料表!$A$3:$E$298,5,0))</f>
        <v/>
      </c>
      <c r="B1141" s="67"/>
      <c r="C1141" s="259" t="str">
        <f>IF($B1141="","",VLOOKUP($B1141,資料表!$A:$C,2,FALSE))</f>
        <v/>
      </c>
      <c r="D1141" s="259" t="str">
        <f>IF($B1141="","",VLOOKUP($B1141,資料表!$A:$C,3,FALSE))</f>
        <v/>
      </c>
      <c r="E1141" s="263"/>
      <c r="F1141" s="261" t="str">
        <f>IF($E1141="","",VLOOKUP($E1141,資料表!$G:$I,2,FALSE))</f>
        <v/>
      </c>
      <c r="G1141" s="262" t="str">
        <f>IF($E1141="","",VLOOKUP($E1141,資料表!$G:$I,3,FALSE))</f>
        <v/>
      </c>
      <c r="H1141" s="71"/>
      <c r="I1141" s="72"/>
      <c r="J1141" s="70"/>
      <c r="K1141" s="278">
        <f t="shared" si="36"/>
        <v>0</v>
      </c>
      <c r="L1141" s="278">
        <f t="shared" si="37"/>
        <v>0</v>
      </c>
      <c r="M1141" s="75"/>
      <c r="N1141" s="76"/>
      <c r="O1141" s="76"/>
      <c r="P1141" s="77"/>
      <c r="Q1141" s="18" t="str">
        <f>IF(B1141="","",VLOOKUP(B1141,資料表!$A$3:$D$198,4,0))</f>
        <v/>
      </c>
    </row>
    <row r="1142" spans="1:17" ht="20.100000000000001" customHeight="1">
      <c r="A1142" s="290" t="str">
        <f>IF(B1142="","",VLOOKUP(B1142,資料表!$A$3:$E$298,5,0))</f>
        <v/>
      </c>
      <c r="B1142" s="67"/>
      <c r="C1142" s="259" t="str">
        <f>IF($B1142="","",VLOOKUP($B1142,資料表!$A:$C,2,FALSE))</f>
        <v/>
      </c>
      <c r="D1142" s="259" t="str">
        <f>IF($B1142="","",VLOOKUP($B1142,資料表!$A:$C,3,FALSE))</f>
        <v/>
      </c>
      <c r="E1142" s="263"/>
      <c r="F1142" s="261" t="str">
        <f>IF($E1142="","",VLOOKUP($E1142,資料表!$G:$I,2,FALSE))</f>
        <v/>
      </c>
      <c r="G1142" s="262" t="str">
        <f>IF($E1142="","",VLOOKUP($E1142,資料表!$G:$I,3,FALSE))</f>
        <v/>
      </c>
      <c r="H1142" s="71"/>
      <c r="I1142" s="72"/>
      <c r="J1142" s="70"/>
      <c r="K1142" s="278">
        <f t="shared" si="36"/>
        <v>0</v>
      </c>
      <c r="L1142" s="278">
        <f t="shared" si="37"/>
        <v>0</v>
      </c>
      <c r="M1142" s="75"/>
      <c r="N1142" s="76"/>
      <c r="O1142" s="76"/>
      <c r="P1142" s="77"/>
      <c r="Q1142" s="18" t="str">
        <f>IF(B1142="","",VLOOKUP(B1142,資料表!$A$3:$D$198,4,0))</f>
        <v/>
      </c>
    </row>
    <row r="1143" spans="1:17" ht="20.100000000000001" customHeight="1">
      <c r="A1143" s="290" t="str">
        <f>IF(B1143="","",VLOOKUP(B1143,資料表!$A$3:$E$298,5,0))</f>
        <v/>
      </c>
      <c r="B1143" s="67"/>
      <c r="C1143" s="259" t="str">
        <f>IF($B1143="","",VLOOKUP($B1143,資料表!$A:$C,2,FALSE))</f>
        <v/>
      </c>
      <c r="D1143" s="259" t="str">
        <f>IF($B1143="","",VLOOKUP($B1143,資料表!$A:$C,3,FALSE))</f>
        <v/>
      </c>
      <c r="E1143" s="263"/>
      <c r="F1143" s="261" t="str">
        <f>IF($E1143="","",VLOOKUP($E1143,資料表!$G:$I,2,FALSE))</f>
        <v/>
      </c>
      <c r="G1143" s="262" t="str">
        <f>IF($E1143="","",VLOOKUP($E1143,資料表!$G:$I,3,FALSE))</f>
        <v/>
      </c>
      <c r="H1143" s="71"/>
      <c r="I1143" s="72"/>
      <c r="J1143" s="70"/>
      <c r="K1143" s="278">
        <f t="shared" si="36"/>
        <v>0</v>
      </c>
      <c r="L1143" s="278">
        <f t="shared" si="37"/>
        <v>0</v>
      </c>
      <c r="M1143" s="75"/>
      <c r="N1143" s="76"/>
      <c r="O1143" s="76"/>
      <c r="P1143" s="77"/>
      <c r="Q1143" s="18" t="str">
        <f>IF(B1143="","",VLOOKUP(B1143,資料表!$A$3:$D$198,4,0))</f>
        <v/>
      </c>
    </row>
    <row r="1144" spans="1:17" ht="20.100000000000001" customHeight="1">
      <c r="A1144" s="290" t="str">
        <f>IF(B1144="","",VLOOKUP(B1144,資料表!$A$3:$E$298,5,0))</f>
        <v/>
      </c>
      <c r="B1144" s="67"/>
      <c r="C1144" s="259" t="str">
        <f>IF($B1144="","",VLOOKUP($B1144,資料表!$A:$C,2,FALSE))</f>
        <v/>
      </c>
      <c r="D1144" s="259" t="str">
        <f>IF($B1144="","",VLOOKUP($B1144,資料表!$A:$C,3,FALSE))</f>
        <v/>
      </c>
      <c r="E1144" s="263"/>
      <c r="F1144" s="261" t="str">
        <f>IF($E1144="","",VLOOKUP($E1144,資料表!$G:$I,2,FALSE))</f>
        <v/>
      </c>
      <c r="G1144" s="262" t="str">
        <f>IF($E1144="","",VLOOKUP($E1144,資料表!$G:$I,3,FALSE))</f>
        <v/>
      </c>
      <c r="H1144" s="71"/>
      <c r="I1144" s="72"/>
      <c r="J1144" s="70"/>
      <c r="K1144" s="278">
        <f t="shared" si="36"/>
        <v>0</v>
      </c>
      <c r="L1144" s="278">
        <f t="shared" si="37"/>
        <v>0</v>
      </c>
      <c r="M1144" s="75"/>
      <c r="N1144" s="76"/>
      <c r="O1144" s="76"/>
      <c r="P1144" s="77"/>
      <c r="Q1144" s="18" t="str">
        <f>IF(B1144="","",VLOOKUP(B1144,資料表!$A$3:$D$198,4,0))</f>
        <v/>
      </c>
    </row>
    <row r="1145" spans="1:17" ht="20.100000000000001" customHeight="1">
      <c r="A1145" s="290" t="str">
        <f>IF(B1145="","",VLOOKUP(B1145,資料表!$A$3:$E$298,5,0))</f>
        <v/>
      </c>
      <c r="B1145" s="67"/>
      <c r="C1145" s="259" t="str">
        <f>IF($B1145="","",VLOOKUP($B1145,資料表!$A:$C,2,FALSE))</f>
        <v/>
      </c>
      <c r="D1145" s="259" t="str">
        <f>IF($B1145="","",VLOOKUP($B1145,資料表!$A:$C,3,FALSE))</f>
        <v/>
      </c>
      <c r="E1145" s="263"/>
      <c r="F1145" s="261" t="str">
        <f>IF($E1145="","",VLOOKUP($E1145,資料表!$G:$I,2,FALSE))</f>
        <v/>
      </c>
      <c r="G1145" s="262" t="str">
        <f>IF($E1145="","",VLOOKUP($E1145,資料表!$G:$I,3,FALSE))</f>
        <v/>
      </c>
      <c r="H1145" s="71"/>
      <c r="I1145" s="72"/>
      <c r="J1145" s="70"/>
      <c r="K1145" s="278">
        <f t="shared" si="36"/>
        <v>0</v>
      </c>
      <c r="L1145" s="278">
        <f t="shared" si="37"/>
        <v>0</v>
      </c>
      <c r="M1145" s="75"/>
      <c r="N1145" s="76"/>
      <c r="O1145" s="76"/>
      <c r="P1145" s="77"/>
      <c r="Q1145" s="18" t="str">
        <f>IF(B1145="","",VLOOKUP(B1145,資料表!$A$3:$D$198,4,0))</f>
        <v/>
      </c>
    </row>
    <row r="1146" spans="1:17" ht="20.100000000000001" customHeight="1">
      <c r="A1146" s="290" t="str">
        <f>IF(B1146="","",VLOOKUP(B1146,資料表!$A$3:$E$298,5,0))</f>
        <v/>
      </c>
      <c r="B1146" s="67"/>
      <c r="C1146" s="259" t="str">
        <f>IF($B1146="","",VLOOKUP($B1146,資料表!$A:$C,2,FALSE))</f>
        <v/>
      </c>
      <c r="D1146" s="259" t="str">
        <f>IF($B1146="","",VLOOKUP($B1146,資料表!$A:$C,3,FALSE))</f>
        <v/>
      </c>
      <c r="E1146" s="263"/>
      <c r="F1146" s="261" t="str">
        <f>IF($E1146="","",VLOOKUP($E1146,資料表!$G:$I,2,FALSE))</f>
        <v/>
      </c>
      <c r="G1146" s="262" t="str">
        <f>IF($E1146="","",VLOOKUP($E1146,資料表!$G:$I,3,FALSE))</f>
        <v/>
      </c>
      <c r="H1146" s="71"/>
      <c r="I1146" s="72"/>
      <c r="J1146" s="70"/>
      <c r="K1146" s="278">
        <f t="shared" si="36"/>
        <v>0</v>
      </c>
      <c r="L1146" s="278">
        <f t="shared" si="37"/>
        <v>0</v>
      </c>
      <c r="M1146" s="75"/>
      <c r="N1146" s="76"/>
      <c r="O1146" s="76"/>
      <c r="P1146" s="77"/>
      <c r="Q1146" s="18" t="str">
        <f>IF(B1146="","",VLOOKUP(B1146,資料表!$A$3:$D$198,4,0))</f>
        <v/>
      </c>
    </row>
    <row r="1147" spans="1:17" ht="20.100000000000001" customHeight="1">
      <c r="A1147" s="290" t="str">
        <f>IF(B1147="","",VLOOKUP(B1147,資料表!$A$3:$E$298,5,0))</f>
        <v/>
      </c>
      <c r="B1147" s="67"/>
      <c r="C1147" s="259" t="str">
        <f>IF($B1147="","",VLOOKUP($B1147,資料表!$A:$C,2,FALSE))</f>
        <v/>
      </c>
      <c r="D1147" s="259" t="str">
        <f>IF($B1147="","",VLOOKUP($B1147,資料表!$A:$C,3,FALSE))</f>
        <v/>
      </c>
      <c r="E1147" s="263"/>
      <c r="F1147" s="261" t="str">
        <f>IF($E1147="","",VLOOKUP($E1147,資料表!$G:$I,2,FALSE))</f>
        <v/>
      </c>
      <c r="G1147" s="262" t="str">
        <f>IF($E1147="","",VLOOKUP($E1147,資料表!$G:$I,3,FALSE))</f>
        <v/>
      </c>
      <c r="H1147" s="71"/>
      <c r="I1147" s="72"/>
      <c r="J1147" s="70"/>
      <c r="K1147" s="278">
        <f t="shared" si="36"/>
        <v>0</v>
      </c>
      <c r="L1147" s="278">
        <f t="shared" si="37"/>
        <v>0</v>
      </c>
      <c r="M1147" s="75"/>
      <c r="N1147" s="76"/>
      <c r="O1147" s="76"/>
      <c r="P1147" s="77"/>
      <c r="Q1147" s="18" t="str">
        <f>IF(B1147="","",VLOOKUP(B1147,資料表!$A$3:$D$198,4,0))</f>
        <v/>
      </c>
    </row>
    <row r="1148" spans="1:17" ht="20.100000000000001" customHeight="1">
      <c r="A1148" s="290" t="str">
        <f>IF(B1148="","",VLOOKUP(B1148,資料表!$A$3:$E$298,5,0))</f>
        <v/>
      </c>
      <c r="B1148" s="67"/>
      <c r="C1148" s="259" t="str">
        <f>IF($B1148="","",VLOOKUP($B1148,資料表!$A:$C,2,FALSE))</f>
        <v/>
      </c>
      <c r="D1148" s="259" t="str">
        <f>IF($B1148="","",VLOOKUP($B1148,資料表!$A:$C,3,FALSE))</f>
        <v/>
      </c>
      <c r="E1148" s="263"/>
      <c r="F1148" s="261" t="str">
        <f>IF($E1148="","",VLOOKUP($E1148,資料表!$G:$I,2,FALSE))</f>
        <v/>
      </c>
      <c r="G1148" s="262" t="str">
        <f>IF($E1148="","",VLOOKUP($E1148,資料表!$G:$I,3,FALSE))</f>
        <v/>
      </c>
      <c r="H1148" s="71"/>
      <c r="I1148" s="72"/>
      <c r="J1148" s="70"/>
      <c r="K1148" s="278">
        <f t="shared" si="36"/>
        <v>0</v>
      </c>
      <c r="L1148" s="278">
        <f t="shared" si="37"/>
        <v>0</v>
      </c>
      <c r="M1148" s="75"/>
      <c r="N1148" s="76"/>
      <c r="O1148" s="76"/>
      <c r="P1148" s="77"/>
      <c r="Q1148" s="18" t="str">
        <f>IF(B1148="","",VLOOKUP(B1148,資料表!$A$3:$D$198,4,0))</f>
        <v/>
      </c>
    </row>
    <row r="1149" spans="1:17" ht="20.100000000000001" customHeight="1">
      <c r="A1149" s="290" t="str">
        <f>IF(B1149="","",VLOOKUP(B1149,資料表!$A$3:$E$298,5,0))</f>
        <v/>
      </c>
      <c r="B1149" s="67"/>
      <c r="C1149" s="259" t="str">
        <f>IF($B1149="","",VLOOKUP($B1149,資料表!$A:$C,2,FALSE))</f>
        <v/>
      </c>
      <c r="D1149" s="259" t="str">
        <f>IF($B1149="","",VLOOKUP($B1149,資料表!$A:$C,3,FALSE))</f>
        <v/>
      </c>
      <c r="E1149" s="263"/>
      <c r="F1149" s="261" t="str">
        <f>IF($E1149="","",VLOOKUP($E1149,資料表!$G:$I,2,FALSE))</f>
        <v/>
      </c>
      <c r="G1149" s="262" t="str">
        <f>IF($E1149="","",VLOOKUP($E1149,資料表!$G:$I,3,FALSE))</f>
        <v/>
      </c>
      <c r="H1149" s="71"/>
      <c r="I1149" s="72"/>
      <c r="J1149" s="70"/>
      <c r="K1149" s="278">
        <f t="shared" si="36"/>
        <v>0</v>
      </c>
      <c r="L1149" s="278">
        <f t="shared" si="37"/>
        <v>0</v>
      </c>
      <c r="M1149" s="75"/>
      <c r="N1149" s="76"/>
      <c r="O1149" s="76"/>
      <c r="P1149" s="77"/>
      <c r="Q1149" s="18" t="str">
        <f>IF(B1149="","",VLOOKUP(B1149,資料表!$A$3:$D$198,4,0))</f>
        <v/>
      </c>
    </row>
    <row r="1150" spans="1:17" ht="20.100000000000001" customHeight="1">
      <c r="A1150" s="290" t="str">
        <f>IF(B1150="","",VLOOKUP(B1150,資料表!$A$3:$E$298,5,0))</f>
        <v/>
      </c>
      <c r="B1150" s="67"/>
      <c r="C1150" s="259" t="str">
        <f>IF($B1150="","",VLOOKUP($B1150,資料表!$A:$C,2,FALSE))</f>
        <v/>
      </c>
      <c r="D1150" s="259" t="str">
        <f>IF($B1150="","",VLOOKUP($B1150,資料表!$A:$C,3,FALSE))</f>
        <v/>
      </c>
      <c r="E1150" s="263"/>
      <c r="F1150" s="261" t="str">
        <f>IF($E1150="","",VLOOKUP($E1150,資料表!$G:$I,2,FALSE))</f>
        <v/>
      </c>
      <c r="G1150" s="262" t="str">
        <f>IF($E1150="","",VLOOKUP($E1150,資料表!$G:$I,3,FALSE))</f>
        <v/>
      </c>
      <c r="H1150" s="71"/>
      <c r="I1150" s="72"/>
      <c r="J1150" s="70"/>
      <c r="K1150" s="278">
        <f t="shared" si="36"/>
        <v>0</v>
      </c>
      <c r="L1150" s="278">
        <f t="shared" si="37"/>
        <v>0</v>
      </c>
      <c r="M1150" s="75"/>
      <c r="N1150" s="76"/>
      <c r="O1150" s="76"/>
      <c r="P1150" s="77"/>
      <c r="Q1150" s="18" t="str">
        <f>IF(B1150="","",VLOOKUP(B1150,資料表!$A$3:$D$198,4,0))</f>
        <v/>
      </c>
    </row>
    <row r="1151" spans="1:17" ht="20.100000000000001" customHeight="1">
      <c r="A1151" s="290" t="str">
        <f>IF(B1151="","",VLOOKUP(B1151,資料表!$A$3:$E$298,5,0))</f>
        <v/>
      </c>
      <c r="B1151" s="67"/>
      <c r="C1151" s="259" t="str">
        <f>IF($B1151="","",VLOOKUP($B1151,資料表!$A:$C,2,FALSE))</f>
        <v/>
      </c>
      <c r="D1151" s="259" t="str">
        <f>IF($B1151="","",VLOOKUP($B1151,資料表!$A:$C,3,FALSE))</f>
        <v/>
      </c>
      <c r="E1151" s="263"/>
      <c r="F1151" s="261" t="str">
        <f>IF($E1151="","",VLOOKUP($E1151,資料表!$G:$I,2,FALSE))</f>
        <v/>
      </c>
      <c r="G1151" s="262" t="str">
        <f>IF($E1151="","",VLOOKUP($E1151,資料表!$G:$I,3,FALSE))</f>
        <v/>
      </c>
      <c r="H1151" s="71"/>
      <c r="I1151" s="72"/>
      <c r="J1151" s="70"/>
      <c r="K1151" s="278">
        <f t="shared" si="36"/>
        <v>0</v>
      </c>
      <c r="L1151" s="278">
        <f t="shared" si="37"/>
        <v>0</v>
      </c>
      <c r="M1151" s="75"/>
      <c r="N1151" s="76"/>
      <c r="O1151" s="76"/>
      <c r="P1151" s="77"/>
      <c r="Q1151" s="18" t="str">
        <f>IF(B1151="","",VLOOKUP(B1151,資料表!$A$3:$D$198,4,0))</f>
        <v/>
      </c>
    </row>
    <row r="1152" spans="1:17" ht="20.100000000000001" customHeight="1">
      <c r="A1152" s="290" t="str">
        <f>IF(B1152="","",VLOOKUP(B1152,資料表!$A$3:$E$298,5,0))</f>
        <v/>
      </c>
      <c r="B1152" s="67"/>
      <c r="C1152" s="259" t="str">
        <f>IF($B1152="","",VLOOKUP($B1152,資料表!$A:$C,2,FALSE))</f>
        <v/>
      </c>
      <c r="D1152" s="259" t="str">
        <f>IF($B1152="","",VLOOKUP($B1152,資料表!$A:$C,3,FALSE))</f>
        <v/>
      </c>
      <c r="E1152" s="263"/>
      <c r="F1152" s="261" t="str">
        <f>IF($E1152="","",VLOOKUP($E1152,資料表!$G:$I,2,FALSE))</f>
        <v/>
      </c>
      <c r="G1152" s="262" t="str">
        <f>IF($E1152="","",VLOOKUP($E1152,資料表!$G:$I,3,FALSE))</f>
        <v/>
      </c>
      <c r="H1152" s="71"/>
      <c r="I1152" s="72"/>
      <c r="J1152" s="70"/>
      <c r="K1152" s="278">
        <f t="shared" si="36"/>
        <v>0</v>
      </c>
      <c r="L1152" s="278">
        <f t="shared" si="37"/>
        <v>0</v>
      </c>
      <c r="M1152" s="75"/>
      <c r="N1152" s="76"/>
      <c r="O1152" s="76"/>
      <c r="P1152" s="77"/>
      <c r="Q1152" s="18" t="str">
        <f>IF(B1152="","",VLOOKUP(B1152,資料表!$A$3:$D$198,4,0))</f>
        <v/>
      </c>
    </row>
    <row r="1153" spans="1:17" ht="20.100000000000001" customHeight="1">
      <c r="A1153" s="290" t="str">
        <f>IF(B1153="","",VLOOKUP(B1153,資料表!$A$3:$E$298,5,0))</f>
        <v/>
      </c>
      <c r="B1153" s="67"/>
      <c r="C1153" s="259" t="str">
        <f>IF($B1153="","",VLOOKUP($B1153,資料表!$A:$C,2,FALSE))</f>
        <v/>
      </c>
      <c r="D1153" s="259" t="str">
        <f>IF($B1153="","",VLOOKUP($B1153,資料表!$A:$C,3,FALSE))</f>
        <v/>
      </c>
      <c r="E1153" s="263"/>
      <c r="F1153" s="261" t="str">
        <f>IF($E1153="","",VLOOKUP($E1153,資料表!$G:$I,2,FALSE))</f>
        <v/>
      </c>
      <c r="G1153" s="262" t="str">
        <f>IF($E1153="","",VLOOKUP($E1153,資料表!$G:$I,3,FALSE))</f>
        <v/>
      </c>
      <c r="H1153" s="71"/>
      <c r="I1153" s="72"/>
      <c r="J1153" s="70"/>
      <c r="K1153" s="278">
        <f t="shared" si="36"/>
        <v>0</v>
      </c>
      <c r="L1153" s="278">
        <f t="shared" si="37"/>
        <v>0</v>
      </c>
      <c r="M1153" s="75"/>
      <c r="N1153" s="76"/>
      <c r="O1153" s="76"/>
      <c r="P1153" s="77"/>
      <c r="Q1153" s="18" t="str">
        <f>IF(B1153="","",VLOOKUP(B1153,資料表!$A$3:$D$198,4,0))</f>
        <v/>
      </c>
    </row>
    <row r="1154" spans="1:17" ht="20.100000000000001" customHeight="1">
      <c r="A1154" s="290" t="str">
        <f>IF(B1154="","",VLOOKUP(B1154,資料表!$A$3:$E$298,5,0))</f>
        <v/>
      </c>
      <c r="B1154" s="67"/>
      <c r="C1154" s="259" t="str">
        <f>IF($B1154="","",VLOOKUP($B1154,資料表!$A:$C,2,FALSE))</f>
        <v/>
      </c>
      <c r="D1154" s="259" t="str">
        <f>IF($B1154="","",VLOOKUP($B1154,資料表!$A:$C,3,FALSE))</f>
        <v/>
      </c>
      <c r="E1154" s="263"/>
      <c r="F1154" s="261" t="str">
        <f>IF($E1154="","",VLOOKUP($E1154,資料表!$G:$I,2,FALSE))</f>
        <v/>
      </c>
      <c r="G1154" s="262" t="str">
        <f>IF($E1154="","",VLOOKUP($E1154,資料表!$G:$I,3,FALSE))</f>
        <v/>
      </c>
      <c r="H1154" s="71"/>
      <c r="I1154" s="72"/>
      <c r="J1154" s="70"/>
      <c r="K1154" s="278">
        <f t="shared" si="36"/>
        <v>0</v>
      </c>
      <c r="L1154" s="278">
        <f t="shared" si="37"/>
        <v>0</v>
      </c>
      <c r="M1154" s="75"/>
      <c r="N1154" s="76"/>
      <c r="O1154" s="76"/>
      <c r="P1154" s="77"/>
      <c r="Q1154" s="18" t="str">
        <f>IF(B1154="","",VLOOKUP(B1154,資料表!$A$3:$D$198,4,0))</f>
        <v/>
      </c>
    </row>
    <row r="1155" spans="1:17" ht="20.100000000000001" customHeight="1">
      <c r="A1155" s="290" t="str">
        <f>IF(B1155="","",VLOOKUP(B1155,資料表!$A$3:$E$298,5,0))</f>
        <v/>
      </c>
      <c r="B1155" s="67"/>
      <c r="C1155" s="259" t="str">
        <f>IF($B1155="","",VLOOKUP($B1155,資料表!$A:$C,2,FALSE))</f>
        <v/>
      </c>
      <c r="D1155" s="259" t="str">
        <f>IF($B1155="","",VLOOKUP($B1155,資料表!$A:$C,3,FALSE))</f>
        <v/>
      </c>
      <c r="E1155" s="263"/>
      <c r="F1155" s="261" t="str">
        <f>IF($E1155="","",VLOOKUP($E1155,資料表!$G:$I,2,FALSE))</f>
        <v/>
      </c>
      <c r="G1155" s="262" t="str">
        <f>IF($E1155="","",VLOOKUP($E1155,資料表!$G:$I,3,FALSE))</f>
        <v/>
      </c>
      <c r="H1155" s="71"/>
      <c r="I1155" s="72"/>
      <c r="J1155" s="70"/>
      <c r="K1155" s="278">
        <f t="shared" si="36"/>
        <v>0</v>
      </c>
      <c r="L1155" s="278">
        <f t="shared" si="37"/>
        <v>0</v>
      </c>
      <c r="M1155" s="75"/>
      <c r="N1155" s="76"/>
      <c r="O1155" s="76"/>
      <c r="P1155" s="77"/>
      <c r="Q1155" s="18" t="str">
        <f>IF(B1155="","",VLOOKUP(B1155,資料表!$A$3:$D$198,4,0))</f>
        <v/>
      </c>
    </row>
    <row r="1156" spans="1:17" ht="20.100000000000001" customHeight="1">
      <c r="A1156" s="290" t="str">
        <f>IF(B1156="","",VLOOKUP(B1156,資料表!$A$3:$E$298,5,0))</f>
        <v/>
      </c>
      <c r="B1156" s="67"/>
      <c r="C1156" s="259" t="str">
        <f>IF($B1156="","",VLOOKUP($B1156,資料表!$A:$C,2,FALSE))</f>
        <v/>
      </c>
      <c r="D1156" s="259" t="str">
        <f>IF($B1156="","",VLOOKUP($B1156,資料表!$A:$C,3,FALSE))</f>
        <v/>
      </c>
      <c r="E1156" s="263"/>
      <c r="F1156" s="261" t="str">
        <f>IF($E1156="","",VLOOKUP($E1156,資料表!$G:$I,2,FALSE))</f>
        <v/>
      </c>
      <c r="G1156" s="262" t="str">
        <f>IF($E1156="","",VLOOKUP($E1156,資料表!$G:$I,3,FALSE))</f>
        <v/>
      </c>
      <c r="H1156" s="71"/>
      <c r="I1156" s="72"/>
      <c r="J1156" s="70"/>
      <c r="K1156" s="278">
        <f t="shared" si="36"/>
        <v>0</v>
      </c>
      <c r="L1156" s="278">
        <f t="shared" si="37"/>
        <v>0</v>
      </c>
      <c r="M1156" s="75"/>
      <c r="N1156" s="76"/>
      <c r="O1156" s="76"/>
      <c r="P1156" s="77"/>
      <c r="Q1156" s="18" t="str">
        <f>IF(B1156="","",VLOOKUP(B1156,資料表!$A$3:$D$198,4,0))</f>
        <v/>
      </c>
    </row>
    <row r="1157" spans="1:17" ht="20.100000000000001" customHeight="1">
      <c r="A1157" s="290" t="str">
        <f>IF(B1157="","",VLOOKUP(B1157,資料表!$A$3:$E$298,5,0))</f>
        <v/>
      </c>
      <c r="B1157" s="67"/>
      <c r="C1157" s="259" t="str">
        <f>IF($B1157="","",VLOOKUP($B1157,資料表!$A:$C,2,FALSE))</f>
        <v/>
      </c>
      <c r="D1157" s="259" t="str">
        <f>IF($B1157="","",VLOOKUP($B1157,資料表!$A:$C,3,FALSE))</f>
        <v/>
      </c>
      <c r="E1157" s="263"/>
      <c r="F1157" s="261" t="str">
        <f>IF($E1157="","",VLOOKUP($E1157,資料表!$G:$I,2,FALSE))</f>
        <v/>
      </c>
      <c r="G1157" s="262" t="str">
        <f>IF($E1157="","",VLOOKUP($E1157,資料表!$G:$I,3,FALSE))</f>
        <v/>
      </c>
      <c r="H1157" s="71"/>
      <c r="I1157" s="72"/>
      <c r="J1157" s="70"/>
      <c r="K1157" s="278">
        <f t="shared" si="36"/>
        <v>0</v>
      </c>
      <c r="L1157" s="278">
        <f t="shared" si="37"/>
        <v>0</v>
      </c>
      <c r="M1157" s="75"/>
      <c r="N1157" s="76"/>
      <c r="O1157" s="76"/>
      <c r="P1157" s="77"/>
      <c r="Q1157" s="18" t="str">
        <f>IF(B1157="","",VLOOKUP(B1157,資料表!$A$3:$D$198,4,0))</f>
        <v/>
      </c>
    </row>
    <row r="1158" spans="1:17" ht="20.100000000000001" customHeight="1">
      <c r="A1158" s="290" t="str">
        <f>IF(B1158="","",VLOOKUP(B1158,資料表!$A$3:$E$298,5,0))</f>
        <v/>
      </c>
      <c r="B1158" s="67"/>
      <c r="C1158" s="259" t="str">
        <f>IF($B1158="","",VLOOKUP($B1158,資料表!$A:$C,2,FALSE))</f>
        <v/>
      </c>
      <c r="D1158" s="259" t="str">
        <f>IF($B1158="","",VLOOKUP($B1158,資料表!$A:$C,3,FALSE))</f>
        <v/>
      </c>
      <c r="E1158" s="263"/>
      <c r="F1158" s="261" t="str">
        <f>IF($E1158="","",VLOOKUP($E1158,資料表!$G:$I,2,FALSE))</f>
        <v/>
      </c>
      <c r="G1158" s="262" t="str">
        <f>IF($E1158="","",VLOOKUP($E1158,資料表!$G:$I,3,FALSE))</f>
        <v/>
      </c>
      <c r="H1158" s="71"/>
      <c r="I1158" s="72"/>
      <c r="J1158" s="70"/>
      <c r="K1158" s="278">
        <f t="shared" si="36"/>
        <v>0</v>
      </c>
      <c r="L1158" s="278">
        <f t="shared" si="37"/>
        <v>0</v>
      </c>
      <c r="M1158" s="75"/>
      <c r="N1158" s="76"/>
      <c r="O1158" s="76"/>
      <c r="P1158" s="77"/>
      <c r="Q1158" s="18" t="str">
        <f>IF(B1158="","",VLOOKUP(B1158,資料表!$A$3:$D$198,4,0))</f>
        <v/>
      </c>
    </row>
    <row r="1159" spans="1:17" ht="20.100000000000001" customHeight="1">
      <c r="A1159" s="290" t="str">
        <f>IF(B1159="","",VLOOKUP(B1159,資料表!$A$3:$E$298,5,0))</f>
        <v/>
      </c>
      <c r="B1159" s="67"/>
      <c r="C1159" s="259" t="str">
        <f>IF($B1159="","",VLOOKUP($B1159,資料表!$A:$C,2,FALSE))</f>
        <v/>
      </c>
      <c r="D1159" s="259" t="str">
        <f>IF($B1159="","",VLOOKUP($B1159,資料表!$A:$C,3,FALSE))</f>
        <v/>
      </c>
      <c r="E1159" s="263"/>
      <c r="F1159" s="261" t="str">
        <f>IF($E1159="","",VLOOKUP($E1159,資料表!$G:$I,2,FALSE))</f>
        <v/>
      </c>
      <c r="G1159" s="262" t="str">
        <f>IF($E1159="","",VLOOKUP($E1159,資料表!$G:$I,3,FALSE))</f>
        <v/>
      </c>
      <c r="H1159" s="71"/>
      <c r="I1159" s="72"/>
      <c r="J1159" s="70"/>
      <c r="K1159" s="278">
        <f t="shared" si="36"/>
        <v>0</v>
      </c>
      <c r="L1159" s="278">
        <f t="shared" si="37"/>
        <v>0</v>
      </c>
      <c r="M1159" s="75"/>
      <c r="N1159" s="76"/>
      <c r="O1159" s="76"/>
      <c r="P1159" s="77"/>
      <c r="Q1159" s="18" t="str">
        <f>IF(B1159="","",VLOOKUP(B1159,資料表!$A$3:$D$198,4,0))</f>
        <v/>
      </c>
    </row>
    <row r="1160" spans="1:17" ht="20.100000000000001" customHeight="1">
      <c r="A1160" s="290" t="str">
        <f>IF(B1160="","",VLOOKUP(B1160,資料表!$A$3:$E$298,5,0))</f>
        <v/>
      </c>
      <c r="B1160" s="67"/>
      <c r="C1160" s="259" t="str">
        <f>IF($B1160="","",VLOOKUP($B1160,資料表!$A:$C,2,FALSE))</f>
        <v/>
      </c>
      <c r="D1160" s="259" t="str">
        <f>IF($B1160="","",VLOOKUP($B1160,資料表!$A:$C,3,FALSE))</f>
        <v/>
      </c>
      <c r="E1160" s="263"/>
      <c r="F1160" s="261" t="str">
        <f>IF($E1160="","",VLOOKUP($E1160,資料表!$G:$I,2,FALSE))</f>
        <v/>
      </c>
      <c r="G1160" s="262" t="str">
        <f>IF($E1160="","",VLOOKUP($E1160,資料表!$G:$I,3,FALSE))</f>
        <v/>
      </c>
      <c r="H1160" s="71"/>
      <c r="I1160" s="72"/>
      <c r="J1160" s="70"/>
      <c r="K1160" s="278">
        <f t="shared" si="36"/>
        <v>0</v>
      </c>
      <c r="L1160" s="278">
        <f t="shared" si="37"/>
        <v>0</v>
      </c>
      <c r="M1160" s="75"/>
      <c r="N1160" s="76"/>
      <c r="O1160" s="76"/>
      <c r="P1160" s="77"/>
      <c r="Q1160" s="18" t="str">
        <f>IF(B1160="","",VLOOKUP(B1160,資料表!$A$3:$D$198,4,0))</f>
        <v/>
      </c>
    </row>
    <row r="1161" spans="1:17" ht="20.100000000000001" customHeight="1">
      <c r="A1161" s="290" t="str">
        <f>IF(B1161="","",VLOOKUP(B1161,資料表!$A$3:$E$298,5,0))</f>
        <v/>
      </c>
      <c r="B1161" s="67"/>
      <c r="C1161" s="259" t="str">
        <f>IF($B1161="","",VLOOKUP($B1161,資料表!$A:$C,2,FALSE))</f>
        <v/>
      </c>
      <c r="D1161" s="259" t="str">
        <f>IF($B1161="","",VLOOKUP($B1161,資料表!$A:$C,3,FALSE))</f>
        <v/>
      </c>
      <c r="E1161" s="263"/>
      <c r="F1161" s="261" t="str">
        <f>IF($E1161="","",VLOOKUP($E1161,資料表!$G:$I,2,FALSE))</f>
        <v/>
      </c>
      <c r="G1161" s="262" t="str">
        <f>IF($E1161="","",VLOOKUP($E1161,資料表!$G:$I,3,FALSE))</f>
        <v/>
      </c>
      <c r="H1161" s="71"/>
      <c r="I1161" s="72"/>
      <c r="J1161" s="70"/>
      <c r="K1161" s="278">
        <f t="shared" si="36"/>
        <v>0</v>
      </c>
      <c r="L1161" s="278">
        <f t="shared" si="37"/>
        <v>0</v>
      </c>
      <c r="M1161" s="75"/>
      <c r="N1161" s="76"/>
      <c r="O1161" s="76"/>
      <c r="P1161" s="77"/>
      <c r="Q1161" s="18" t="str">
        <f>IF(B1161="","",VLOOKUP(B1161,資料表!$A$3:$D$198,4,0))</f>
        <v/>
      </c>
    </row>
    <row r="1162" spans="1:17" ht="20.100000000000001" customHeight="1">
      <c r="A1162" s="290" t="str">
        <f>IF(B1162="","",VLOOKUP(B1162,資料表!$A$3:$E$298,5,0))</f>
        <v/>
      </c>
      <c r="B1162" s="67"/>
      <c r="C1162" s="259" t="str">
        <f>IF($B1162="","",VLOOKUP($B1162,資料表!$A:$C,2,FALSE))</f>
        <v/>
      </c>
      <c r="D1162" s="259" t="str">
        <f>IF($B1162="","",VLOOKUP($B1162,資料表!$A:$C,3,FALSE))</f>
        <v/>
      </c>
      <c r="E1162" s="263"/>
      <c r="F1162" s="261" t="str">
        <f>IF($E1162="","",VLOOKUP($E1162,資料表!$G:$I,2,FALSE))</f>
        <v/>
      </c>
      <c r="G1162" s="262" t="str">
        <f>IF($E1162="","",VLOOKUP($E1162,資料表!$G:$I,3,FALSE))</f>
        <v/>
      </c>
      <c r="H1162" s="71"/>
      <c r="I1162" s="72"/>
      <c r="J1162" s="70"/>
      <c r="K1162" s="278">
        <f t="shared" si="36"/>
        <v>0</v>
      </c>
      <c r="L1162" s="278">
        <f t="shared" si="37"/>
        <v>0</v>
      </c>
      <c r="M1162" s="75"/>
      <c r="N1162" s="76"/>
      <c r="O1162" s="76"/>
      <c r="P1162" s="77"/>
      <c r="Q1162" s="18" t="str">
        <f>IF(B1162="","",VLOOKUP(B1162,資料表!$A$3:$D$198,4,0))</f>
        <v/>
      </c>
    </row>
    <row r="1163" spans="1:17" ht="20.100000000000001" customHeight="1">
      <c r="A1163" s="290" t="str">
        <f>IF(B1163="","",VLOOKUP(B1163,資料表!$A$3:$E$298,5,0))</f>
        <v/>
      </c>
      <c r="B1163" s="67"/>
      <c r="C1163" s="259" t="str">
        <f>IF($B1163="","",VLOOKUP($B1163,資料表!$A:$C,2,FALSE))</f>
        <v/>
      </c>
      <c r="D1163" s="259" t="str">
        <f>IF($B1163="","",VLOOKUP($B1163,資料表!$A:$C,3,FALSE))</f>
        <v/>
      </c>
      <c r="E1163" s="263"/>
      <c r="F1163" s="261" t="str">
        <f>IF($E1163="","",VLOOKUP($E1163,資料表!$G:$I,2,FALSE))</f>
        <v/>
      </c>
      <c r="G1163" s="262" t="str">
        <f>IF($E1163="","",VLOOKUP($E1163,資料表!$G:$I,3,FALSE))</f>
        <v/>
      </c>
      <c r="H1163" s="71"/>
      <c r="I1163" s="72"/>
      <c r="J1163" s="70"/>
      <c r="K1163" s="278">
        <f t="shared" ref="K1163:K1226" si="38">IF(OR($M1163=1,$M1163=""),ROUND($J1163*0.05,0),0)</f>
        <v>0</v>
      </c>
      <c r="L1163" s="278">
        <f t="shared" si="37"/>
        <v>0</v>
      </c>
      <c r="M1163" s="75"/>
      <c r="N1163" s="76"/>
      <c r="O1163" s="76"/>
      <c r="P1163" s="77"/>
      <c r="Q1163" s="18" t="str">
        <f>IF(B1163="","",VLOOKUP(B1163,資料表!$A$3:$D$198,4,0))</f>
        <v/>
      </c>
    </row>
    <row r="1164" spans="1:17" ht="20.100000000000001" customHeight="1">
      <c r="A1164" s="290" t="str">
        <f>IF(B1164="","",VLOOKUP(B1164,資料表!$A$3:$E$298,5,0))</f>
        <v/>
      </c>
      <c r="B1164" s="67"/>
      <c r="C1164" s="259" t="str">
        <f>IF($B1164="","",VLOOKUP($B1164,資料表!$A:$C,2,FALSE))</f>
        <v/>
      </c>
      <c r="D1164" s="259" t="str">
        <f>IF($B1164="","",VLOOKUP($B1164,資料表!$A:$C,3,FALSE))</f>
        <v/>
      </c>
      <c r="E1164" s="263"/>
      <c r="F1164" s="261" t="str">
        <f>IF($E1164="","",VLOOKUP($E1164,資料表!$G:$I,2,FALSE))</f>
        <v/>
      </c>
      <c r="G1164" s="262" t="str">
        <f>IF($E1164="","",VLOOKUP($E1164,資料表!$G:$I,3,FALSE))</f>
        <v/>
      </c>
      <c r="H1164" s="71"/>
      <c r="I1164" s="72"/>
      <c r="J1164" s="70"/>
      <c r="K1164" s="278">
        <f t="shared" si="38"/>
        <v>0</v>
      </c>
      <c r="L1164" s="278">
        <f t="shared" ref="L1164:L1227" si="39">SUM(J1164:K1164)</f>
        <v>0</v>
      </c>
      <c r="M1164" s="75"/>
      <c r="N1164" s="76"/>
      <c r="O1164" s="76"/>
      <c r="P1164" s="77"/>
      <c r="Q1164" s="18" t="str">
        <f>IF(B1164="","",VLOOKUP(B1164,資料表!$A$3:$D$198,4,0))</f>
        <v/>
      </c>
    </row>
    <row r="1165" spans="1:17" ht="20.100000000000001" customHeight="1">
      <c r="A1165" s="290" t="str">
        <f>IF(B1165="","",VLOOKUP(B1165,資料表!$A$3:$E$298,5,0))</f>
        <v/>
      </c>
      <c r="B1165" s="67"/>
      <c r="C1165" s="259" t="str">
        <f>IF($B1165="","",VLOOKUP($B1165,資料表!$A:$C,2,FALSE))</f>
        <v/>
      </c>
      <c r="D1165" s="259" t="str">
        <f>IF($B1165="","",VLOOKUP($B1165,資料表!$A:$C,3,FALSE))</f>
        <v/>
      </c>
      <c r="E1165" s="263"/>
      <c r="F1165" s="261" t="str">
        <f>IF($E1165="","",VLOOKUP($E1165,資料表!$G:$I,2,FALSE))</f>
        <v/>
      </c>
      <c r="G1165" s="262" t="str">
        <f>IF($E1165="","",VLOOKUP($E1165,資料表!$G:$I,3,FALSE))</f>
        <v/>
      </c>
      <c r="H1165" s="71"/>
      <c r="I1165" s="72"/>
      <c r="J1165" s="70"/>
      <c r="K1165" s="278">
        <f t="shared" si="38"/>
        <v>0</v>
      </c>
      <c r="L1165" s="278">
        <f t="shared" si="39"/>
        <v>0</v>
      </c>
      <c r="M1165" s="75"/>
      <c r="N1165" s="76"/>
      <c r="O1165" s="76"/>
      <c r="P1165" s="77"/>
      <c r="Q1165" s="18" t="str">
        <f>IF(B1165="","",VLOOKUP(B1165,資料表!$A$3:$D$198,4,0))</f>
        <v/>
      </c>
    </row>
    <row r="1166" spans="1:17" ht="20.100000000000001" customHeight="1">
      <c r="A1166" s="290" t="str">
        <f>IF(B1166="","",VLOOKUP(B1166,資料表!$A$3:$E$298,5,0))</f>
        <v/>
      </c>
      <c r="B1166" s="67"/>
      <c r="C1166" s="259" t="str">
        <f>IF($B1166="","",VLOOKUP($B1166,資料表!$A:$C,2,FALSE))</f>
        <v/>
      </c>
      <c r="D1166" s="259" t="str">
        <f>IF($B1166="","",VLOOKUP($B1166,資料表!$A:$C,3,FALSE))</f>
        <v/>
      </c>
      <c r="E1166" s="263"/>
      <c r="F1166" s="261" t="str">
        <f>IF($E1166="","",VLOOKUP($E1166,資料表!$G:$I,2,FALSE))</f>
        <v/>
      </c>
      <c r="G1166" s="262" t="str">
        <f>IF($E1166="","",VLOOKUP($E1166,資料表!$G:$I,3,FALSE))</f>
        <v/>
      </c>
      <c r="H1166" s="71"/>
      <c r="I1166" s="72"/>
      <c r="J1166" s="70"/>
      <c r="K1166" s="278">
        <f t="shared" si="38"/>
        <v>0</v>
      </c>
      <c r="L1166" s="278">
        <f t="shared" si="39"/>
        <v>0</v>
      </c>
      <c r="M1166" s="75"/>
      <c r="N1166" s="76"/>
      <c r="O1166" s="76"/>
      <c r="P1166" s="77"/>
      <c r="Q1166" s="18" t="str">
        <f>IF(B1166="","",VLOOKUP(B1166,資料表!$A$3:$D$198,4,0))</f>
        <v/>
      </c>
    </row>
    <row r="1167" spans="1:17" ht="20.100000000000001" customHeight="1">
      <c r="A1167" s="290" t="str">
        <f>IF(B1167="","",VLOOKUP(B1167,資料表!$A$3:$E$298,5,0))</f>
        <v/>
      </c>
      <c r="B1167" s="67"/>
      <c r="C1167" s="259" t="str">
        <f>IF($B1167="","",VLOOKUP($B1167,資料表!$A:$C,2,FALSE))</f>
        <v/>
      </c>
      <c r="D1167" s="259" t="str">
        <f>IF($B1167="","",VLOOKUP($B1167,資料表!$A:$C,3,FALSE))</f>
        <v/>
      </c>
      <c r="E1167" s="263"/>
      <c r="F1167" s="261" t="str">
        <f>IF($E1167="","",VLOOKUP($E1167,資料表!$G:$I,2,FALSE))</f>
        <v/>
      </c>
      <c r="G1167" s="262" t="str">
        <f>IF($E1167="","",VLOOKUP($E1167,資料表!$G:$I,3,FALSE))</f>
        <v/>
      </c>
      <c r="H1167" s="71"/>
      <c r="I1167" s="72"/>
      <c r="J1167" s="70"/>
      <c r="K1167" s="278">
        <f t="shared" si="38"/>
        <v>0</v>
      </c>
      <c r="L1167" s="278">
        <f t="shared" si="39"/>
        <v>0</v>
      </c>
      <c r="M1167" s="75"/>
      <c r="N1167" s="76"/>
      <c r="O1167" s="76"/>
      <c r="P1167" s="77"/>
      <c r="Q1167" s="18" t="str">
        <f>IF(B1167="","",VLOOKUP(B1167,資料表!$A$3:$D$198,4,0))</f>
        <v/>
      </c>
    </row>
    <row r="1168" spans="1:17" ht="20.100000000000001" customHeight="1">
      <c r="A1168" s="290" t="str">
        <f>IF(B1168="","",VLOOKUP(B1168,資料表!$A$3:$E$298,5,0))</f>
        <v/>
      </c>
      <c r="B1168" s="67"/>
      <c r="C1168" s="259" t="str">
        <f>IF($B1168="","",VLOOKUP($B1168,資料表!$A:$C,2,FALSE))</f>
        <v/>
      </c>
      <c r="D1168" s="259" t="str">
        <f>IF($B1168="","",VLOOKUP($B1168,資料表!$A:$C,3,FALSE))</f>
        <v/>
      </c>
      <c r="E1168" s="263"/>
      <c r="F1168" s="261" t="str">
        <f>IF($E1168="","",VLOOKUP($E1168,資料表!$G:$I,2,FALSE))</f>
        <v/>
      </c>
      <c r="G1168" s="262" t="str">
        <f>IF($E1168="","",VLOOKUP($E1168,資料表!$G:$I,3,FALSE))</f>
        <v/>
      </c>
      <c r="H1168" s="71"/>
      <c r="I1168" s="72"/>
      <c r="J1168" s="70"/>
      <c r="K1168" s="278">
        <f t="shared" si="38"/>
        <v>0</v>
      </c>
      <c r="L1168" s="278">
        <f t="shared" si="39"/>
        <v>0</v>
      </c>
      <c r="M1168" s="75"/>
      <c r="N1168" s="76"/>
      <c r="O1168" s="76"/>
      <c r="P1168" s="77"/>
      <c r="Q1168" s="18" t="str">
        <f>IF(B1168="","",VLOOKUP(B1168,資料表!$A$3:$D$198,4,0))</f>
        <v/>
      </c>
    </row>
    <row r="1169" spans="1:17" ht="20.100000000000001" customHeight="1">
      <c r="A1169" s="290" t="str">
        <f>IF(B1169="","",VLOOKUP(B1169,資料表!$A$3:$E$298,5,0))</f>
        <v/>
      </c>
      <c r="B1169" s="67"/>
      <c r="C1169" s="259" t="str">
        <f>IF($B1169="","",VLOOKUP($B1169,資料表!$A:$C,2,FALSE))</f>
        <v/>
      </c>
      <c r="D1169" s="259" t="str">
        <f>IF($B1169="","",VLOOKUP($B1169,資料表!$A:$C,3,FALSE))</f>
        <v/>
      </c>
      <c r="E1169" s="263"/>
      <c r="F1169" s="261" t="str">
        <f>IF($E1169="","",VLOOKUP($E1169,資料表!$G:$I,2,FALSE))</f>
        <v/>
      </c>
      <c r="G1169" s="262" t="str">
        <f>IF($E1169="","",VLOOKUP($E1169,資料表!$G:$I,3,FALSE))</f>
        <v/>
      </c>
      <c r="H1169" s="71"/>
      <c r="I1169" s="72"/>
      <c r="J1169" s="70"/>
      <c r="K1169" s="278">
        <f t="shared" si="38"/>
        <v>0</v>
      </c>
      <c r="L1169" s="278">
        <f t="shared" si="39"/>
        <v>0</v>
      </c>
      <c r="M1169" s="75"/>
      <c r="N1169" s="76"/>
      <c r="O1169" s="76"/>
      <c r="P1169" s="77"/>
      <c r="Q1169" s="18" t="str">
        <f>IF(B1169="","",VLOOKUP(B1169,資料表!$A$3:$D$198,4,0))</f>
        <v/>
      </c>
    </row>
    <row r="1170" spans="1:17" ht="20.100000000000001" customHeight="1">
      <c r="A1170" s="290" t="str">
        <f>IF(B1170="","",VLOOKUP(B1170,資料表!$A$3:$E$298,5,0))</f>
        <v/>
      </c>
      <c r="B1170" s="67"/>
      <c r="C1170" s="259" t="str">
        <f>IF($B1170="","",VLOOKUP($B1170,資料表!$A:$C,2,FALSE))</f>
        <v/>
      </c>
      <c r="D1170" s="259" t="str">
        <f>IF($B1170="","",VLOOKUP($B1170,資料表!$A:$C,3,FALSE))</f>
        <v/>
      </c>
      <c r="E1170" s="263"/>
      <c r="F1170" s="261" t="str">
        <f>IF($E1170="","",VLOOKUP($E1170,資料表!$G:$I,2,FALSE))</f>
        <v/>
      </c>
      <c r="G1170" s="262" t="str">
        <f>IF($E1170="","",VLOOKUP($E1170,資料表!$G:$I,3,FALSE))</f>
        <v/>
      </c>
      <c r="H1170" s="71"/>
      <c r="I1170" s="72"/>
      <c r="J1170" s="70"/>
      <c r="K1170" s="278">
        <f t="shared" si="38"/>
        <v>0</v>
      </c>
      <c r="L1170" s="278">
        <f t="shared" si="39"/>
        <v>0</v>
      </c>
      <c r="M1170" s="75"/>
      <c r="N1170" s="76"/>
      <c r="O1170" s="76"/>
      <c r="P1170" s="77"/>
      <c r="Q1170" s="18" t="str">
        <f>IF(B1170="","",VLOOKUP(B1170,資料表!$A$3:$D$198,4,0))</f>
        <v/>
      </c>
    </row>
    <row r="1171" spans="1:17" ht="20.100000000000001" customHeight="1">
      <c r="A1171" s="290" t="str">
        <f>IF(B1171="","",VLOOKUP(B1171,資料表!$A$3:$E$298,5,0))</f>
        <v/>
      </c>
      <c r="B1171" s="67"/>
      <c r="C1171" s="259" t="str">
        <f>IF($B1171="","",VLOOKUP($B1171,資料表!$A:$C,2,FALSE))</f>
        <v/>
      </c>
      <c r="D1171" s="259" t="str">
        <f>IF($B1171="","",VLOOKUP($B1171,資料表!$A:$C,3,FALSE))</f>
        <v/>
      </c>
      <c r="E1171" s="263"/>
      <c r="F1171" s="261" t="str">
        <f>IF($E1171="","",VLOOKUP($E1171,資料表!$G:$I,2,FALSE))</f>
        <v/>
      </c>
      <c r="G1171" s="262" t="str">
        <f>IF($E1171="","",VLOOKUP($E1171,資料表!$G:$I,3,FALSE))</f>
        <v/>
      </c>
      <c r="H1171" s="71"/>
      <c r="I1171" s="72"/>
      <c r="J1171" s="70"/>
      <c r="K1171" s="278">
        <f t="shared" si="38"/>
        <v>0</v>
      </c>
      <c r="L1171" s="278">
        <f t="shared" si="39"/>
        <v>0</v>
      </c>
      <c r="M1171" s="75"/>
      <c r="N1171" s="76"/>
      <c r="O1171" s="76"/>
      <c r="P1171" s="77"/>
      <c r="Q1171" s="18" t="str">
        <f>IF(B1171="","",VLOOKUP(B1171,資料表!$A$3:$D$198,4,0))</f>
        <v/>
      </c>
    </row>
    <row r="1172" spans="1:17" ht="20.100000000000001" customHeight="1">
      <c r="A1172" s="290" t="str">
        <f>IF(B1172="","",VLOOKUP(B1172,資料表!$A$3:$E$298,5,0))</f>
        <v/>
      </c>
      <c r="B1172" s="67"/>
      <c r="C1172" s="259" t="str">
        <f>IF($B1172="","",VLOOKUP($B1172,資料表!$A:$C,2,FALSE))</f>
        <v/>
      </c>
      <c r="D1172" s="259" t="str">
        <f>IF($B1172="","",VLOOKUP($B1172,資料表!$A:$C,3,FALSE))</f>
        <v/>
      </c>
      <c r="E1172" s="263"/>
      <c r="F1172" s="261" t="str">
        <f>IF($E1172="","",VLOOKUP($E1172,資料表!$G:$I,2,FALSE))</f>
        <v/>
      </c>
      <c r="G1172" s="262" t="str">
        <f>IF($E1172="","",VLOOKUP($E1172,資料表!$G:$I,3,FALSE))</f>
        <v/>
      </c>
      <c r="H1172" s="71"/>
      <c r="I1172" s="72"/>
      <c r="J1172" s="70"/>
      <c r="K1172" s="278">
        <f t="shared" si="38"/>
        <v>0</v>
      </c>
      <c r="L1172" s="278">
        <f t="shared" si="39"/>
        <v>0</v>
      </c>
      <c r="M1172" s="75"/>
      <c r="N1172" s="76"/>
      <c r="O1172" s="76"/>
      <c r="P1172" s="77"/>
      <c r="Q1172" s="18" t="str">
        <f>IF(B1172="","",VLOOKUP(B1172,資料表!$A$3:$D$198,4,0))</f>
        <v/>
      </c>
    </row>
    <row r="1173" spans="1:17" ht="20.100000000000001" customHeight="1">
      <c r="A1173" s="290" t="str">
        <f>IF(B1173="","",VLOOKUP(B1173,資料表!$A$3:$E$298,5,0))</f>
        <v/>
      </c>
      <c r="B1173" s="67"/>
      <c r="C1173" s="259" t="str">
        <f>IF($B1173="","",VLOOKUP($B1173,資料表!$A:$C,2,FALSE))</f>
        <v/>
      </c>
      <c r="D1173" s="259" t="str">
        <f>IF($B1173="","",VLOOKUP($B1173,資料表!$A:$C,3,FALSE))</f>
        <v/>
      </c>
      <c r="E1173" s="263"/>
      <c r="F1173" s="261" t="str">
        <f>IF($E1173="","",VLOOKUP($E1173,資料表!$G:$I,2,FALSE))</f>
        <v/>
      </c>
      <c r="G1173" s="262" t="str">
        <f>IF($E1173="","",VLOOKUP($E1173,資料表!$G:$I,3,FALSE))</f>
        <v/>
      </c>
      <c r="H1173" s="71"/>
      <c r="I1173" s="72"/>
      <c r="J1173" s="70"/>
      <c r="K1173" s="278">
        <f t="shared" si="38"/>
        <v>0</v>
      </c>
      <c r="L1173" s="278">
        <f t="shared" si="39"/>
        <v>0</v>
      </c>
      <c r="M1173" s="75"/>
      <c r="N1173" s="76"/>
      <c r="O1173" s="76"/>
      <c r="P1173" s="77"/>
      <c r="Q1173" s="18" t="str">
        <f>IF(B1173="","",VLOOKUP(B1173,資料表!$A$3:$D$198,4,0))</f>
        <v/>
      </c>
    </row>
    <row r="1174" spans="1:17" ht="20.100000000000001" customHeight="1">
      <c r="A1174" s="290" t="str">
        <f>IF(B1174="","",VLOOKUP(B1174,資料表!$A$3:$E$298,5,0))</f>
        <v/>
      </c>
      <c r="B1174" s="67"/>
      <c r="C1174" s="259" t="str">
        <f>IF($B1174="","",VLOOKUP($B1174,資料表!$A:$C,2,FALSE))</f>
        <v/>
      </c>
      <c r="D1174" s="259" t="str">
        <f>IF($B1174="","",VLOOKUP($B1174,資料表!$A:$C,3,FALSE))</f>
        <v/>
      </c>
      <c r="E1174" s="263"/>
      <c r="F1174" s="261" t="str">
        <f>IF($E1174="","",VLOOKUP($E1174,資料表!$G:$I,2,FALSE))</f>
        <v/>
      </c>
      <c r="G1174" s="262" t="str">
        <f>IF($E1174="","",VLOOKUP($E1174,資料表!$G:$I,3,FALSE))</f>
        <v/>
      </c>
      <c r="H1174" s="71"/>
      <c r="I1174" s="72"/>
      <c r="J1174" s="70"/>
      <c r="K1174" s="278">
        <f t="shared" si="38"/>
        <v>0</v>
      </c>
      <c r="L1174" s="278">
        <f t="shared" si="39"/>
        <v>0</v>
      </c>
      <c r="M1174" s="75"/>
      <c r="N1174" s="76"/>
      <c r="O1174" s="76"/>
      <c r="P1174" s="77"/>
      <c r="Q1174" s="18" t="str">
        <f>IF(B1174="","",VLOOKUP(B1174,資料表!$A$3:$D$198,4,0))</f>
        <v/>
      </c>
    </row>
    <row r="1175" spans="1:17" ht="20.100000000000001" customHeight="1">
      <c r="A1175" s="290" t="str">
        <f>IF(B1175="","",VLOOKUP(B1175,資料表!$A$3:$E$298,5,0))</f>
        <v/>
      </c>
      <c r="B1175" s="67"/>
      <c r="C1175" s="259" t="str">
        <f>IF($B1175="","",VLOOKUP($B1175,資料表!$A:$C,2,FALSE))</f>
        <v/>
      </c>
      <c r="D1175" s="259" t="str">
        <f>IF($B1175="","",VLOOKUP($B1175,資料表!$A:$C,3,FALSE))</f>
        <v/>
      </c>
      <c r="E1175" s="263"/>
      <c r="F1175" s="261" t="str">
        <f>IF($E1175="","",VLOOKUP($E1175,資料表!$G:$I,2,FALSE))</f>
        <v/>
      </c>
      <c r="G1175" s="262" t="str">
        <f>IF($E1175="","",VLOOKUP($E1175,資料表!$G:$I,3,FALSE))</f>
        <v/>
      </c>
      <c r="H1175" s="71"/>
      <c r="I1175" s="72"/>
      <c r="J1175" s="70"/>
      <c r="K1175" s="278">
        <f t="shared" si="38"/>
        <v>0</v>
      </c>
      <c r="L1175" s="278">
        <f t="shared" si="39"/>
        <v>0</v>
      </c>
      <c r="M1175" s="75"/>
      <c r="N1175" s="76"/>
      <c r="O1175" s="76"/>
      <c r="P1175" s="77"/>
      <c r="Q1175" s="18" t="str">
        <f>IF(B1175="","",VLOOKUP(B1175,資料表!$A$3:$D$198,4,0))</f>
        <v/>
      </c>
    </row>
    <row r="1176" spans="1:17" ht="20.100000000000001" customHeight="1">
      <c r="A1176" s="290" t="str">
        <f>IF(B1176="","",VLOOKUP(B1176,資料表!$A$3:$E$298,5,0))</f>
        <v/>
      </c>
      <c r="B1176" s="67"/>
      <c r="C1176" s="259" t="str">
        <f>IF($B1176="","",VLOOKUP($B1176,資料表!$A:$C,2,FALSE))</f>
        <v/>
      </c>
      <c r="D1176" s="259" t="str">
        <f>IF($B1176="","",VLOOKUP($B1176,資料表!$A:$C,3,FALSE))</f>
        <v/>
      </c>
      <c r="E1176" s="263"/>
      <c r="F1176" s="261" t="str">
        <f>IF($E1176="","",VLOOKUP($E1176,資料表!$G:$I,2,FALSE))</f>
        <v/>
      </c>
      <c r="G1176" s="262" t="str">
        <f>IF($E1176="","",VLOOKUP($E1176,資料表!$G:$I,3,FALSE))</f>
        <v/>
      </c>
      <c r="H1176" s="71"/>
      <c r="I1176" s="72"/>
      <c r="J1176" s="70"/>
      <c r="K1176" s="278">
        <f t="shared" si="38"/>
        <v>0</v>
      </c>
      <c r="L1176" s="278">
        <f t="shared" si="39"/>
        <v>0</v>
      </c>
      <c r="M1176" s="75"/>
      <c r="N1176" s="76"/>
      <c r="O1176" s="76"/>
      <c r="P1176" s="77"/>
      <c r="Q1176" s="18" t="str">
        <f>IF(B1176="","",VLOOKUP(B1176,資料表!$A$3:$D$198,4,0))</f>
        <v/>
      </c>
    </row>
    <row r="1177" spans="1:17" ht="20.100000000000001" customHeight="1">
      <c r="A1177" s="290" t="str">
        <f>IF(B1177="","",VLOOKUP(B1177,資料表!$A$3:$E$298,5,0))</f>
        <v/>
      </c>
      <c r="B1177" s="67"/>
      <c r="C1177" s="259" t="str">
        <f>IF($B1177="","",VLOOKUP($B1177,資料表!$A:$C,2,FALSE))</f>
        <v/>
      </c>
      <c r="D1177" s="259" t="str">
        <f>IF($B1177="","",VLOOKUP($B1177,資料表!$A:$C,3,FALSE))</f>
        <v/>
      </c>
      <c r="E1177" s="263"/>
      <c r="F1177" s="261" t="str">
        <f>IF($E1177="","",VLOOKUP($E1177,資料表!$G:$I,2,FALSE))</f>
        <v/>
      </c>
      <c r="G1177" s="262" t="str">
        <f>IF($E1177="","",VLOOKUP($E1177,資料表!$G:$I,3,FALSE))</f>
        <v/>
      </c>
      <c r="H1177" s="71"/>
      <c r="I1177" s="72"/>
      <c r="J1177" s="70"/>
      <c r="K1177" s="278">
        <f t="shared" si="38"/>
        <v>0</v>
      </c>
      <c r="L1177" s="278">
        <f t="shared" si="39"/>
        <v>0</v>
      </c>
      <c r="M1177" s="75"/>
      <c r="N1177" s="76"/>
      <c r="O1177" s="76"/>
      <c r="P1177" s="77"/>
      <c r="Q1177" s="18" t="str">
        <f>IF(B1177="","",VLOOKUP(B1177,資料表!$A$3:$D$198,4,0))</f>
        <v/>
      </c>
    </row>
    <row r="1178" spans="1:17" ht="20.100000000000001" customHeight="1">
      <c r="A1178" s="290" t="str">
        <f>IF(B1178="","",VLOOKUP(B1178,資料表!$A$3:$E$298,5,0))</f>
        <v/>
      </c>
      <c r="B1178" s="67"/>
      <c r="C1178" s="259" t="str">
        <f>IF($B1178="","",VLOOKUP($B1178,資料表!$A:$C,2,FALSE))</f>
        <v/>
      </c>
      <c r="D1178" s="259" t="str">
        <f>IF($B1178="","",VLOOKUP($B1178,資料表!$A:$C,3,FALSE))</f>
        <v/>
      </c>
      <c r="E1178" s="263"/>
      <c r="F1178" s="261" t="str">
        <f>IF($E1178="","",VLOOKUP($E1178,資料表!$G:$I,2,FALSE))</f>
        <v/>
      </c>
      <c r="G1178" s="262" t="str">
        <f>IF($E1178="","",VLOOKUP($E1178,資料表!$G:$I,3,FALSE))</f>
        <v/>
      </c>
      <c r="H1178" s="71"/>
      <c r="I1178" s="72"/>
      <c r="J1178" s="70"/>
      <c r="K1178" s="278">
        <f t="shared" si="38"/>
        <v>0</v>
      </c>
      <c r="L1178" s="278">
        <f t="shared" si="39"/>
        <v>0</v>
      </c>
      <c r="M1178" s="75"/>
      <c r="N1178" s="76"/>
      <c r="O1178" s="76"/>
      <c r="P1178" s="77"/>
      <c r="Q1178" s="18" t="str">
        <f>IF(B1178="","",VLOOKUP(B1178,資料表!$A$3:$D$198,4,0))</f>
        <v/>
      </c>
    </row>
    <row r="1179" spans="1:17" ht="20.100000000000001" customHeight="1">
      <c r="A1179" s="290" t="str">
        <f>IF(B1179="","",VLOOKUP(B1179,資料表!$A$3:$E$298,5,0))</f>
        <v/>
      </c>
      <c r="B1179" s="67"/>
      <c r="C1179" s="259" t="str">
        <f>IF($B1179="","",VLOOKUP($B1179,資料表!$A:$C,2,FALSE))</f>
        <v/>
      </c>
      <c r="D1179" s="259" t="str">
        <f>IF($B1179="","",VLOOKUP($B1179,資料表!$A:$C,3,FALSE))</f>
        <v/>
      </c>
      <c r="E1179" s="263"/>
      <c r="F1179" s="261" t="str">
        <f>IF($E1179="","",VLOOKUP($E1179,資料表!$G:$I,2,FALSE))</f>
        <v/>
      </c>
      <c r="G1179" s="262" t="str">
        <f>IF($E1179="","",VLOOKUP($E1179,資料表!$G:$I,3,FALSE))</f>
        <v/>
      </c>
      <c r="H1179" s="71"/>
      <c r="I1179" s="72"/>
      <c r="J1179" s="70"/>
      <c r="K1179" s="278">
        <f t="shared" si="38"/>
        <v>0</v>
      </c>
      <c r="L1179" s="278">
        <f t="shared" si="39"/>
        <v>0</v>
      </c>
      <c r="M1179" s="75"/>
      <c r="N1179" s="76"/>
      <c r="O1179" s="76"/>
      <c r="P1179" s="77"/>
      <c r="Q1179" s="18" t="str">
        <f>IF(B1179="","",VLOOKUP(B1179,資料表!$A$3:$D$198,4,0))</f>
        <v/>
      </c>
    </row>
    <row r="1180" spans="1:17" ht="20.100000000000001" customHeight="1">
      <c r="A1180" s="290" t="str">
        <f>IF(B1180="","",VLOOKUP(B1180,資料表!$A$3:$E$298,5,0))</f>
        <v/>
      </c>
      <c r="B1180" s="67"/>
      <c r="C1180" s="259" t="str">
        <f>IF($B1180="","",VLOOKUP($B1180,資料表!$A:$C,2,FALSE))</f>
        <v/>
      </c>
      <c r="D1180" s="259" t="str">
        <f>IF($B1180="","",VLOOKUP($B1180,資料表!$A:$C,3,FALSE))</f>
        <v/>
      </c>
      <c r="E1180" s="263"/>
      <c r="F1180" s="261" t="str">
        <f>IF($E1180="","",VLOOKUP($E1180,資料表!$G:$I,2,FALSE))</f>
        <v/>
      </c>
      <c r="G1180" s="262" t="str">
        <f>IF($E1180="","",VLOOKUP($E1180,資料表!$G:$I,3,FALSE))</f>
        <v/>
      </c>
      <c r="H1180" s="71"/>
      <c r="I1180" s="72"/>
      <c r="J1180" s="70"/>
      <c r="K1180" s="278">
        <f t="shared" si="38"/>
        <v>0</v>
      </c>
      <c r="L1180" s="278">
        <f t="shared" si="39"/>
        <v>0</v>
      </c>
      <c r="M1180" s="75"/>
      <c r="N1180" s="76"/>
      <c r="O1180" s="76"/>
      <c r="P1180" s="77"/>
      <c r="Q1180" s="18" t="str">
        <f>IF(B1180="","",VLOOKUP(B1180,資料表!$A$3:$D$198,4,0))</f>
        <v/>
      </c>
    </row>
    <row r="1181" spans="1:17" ht="20.100000000000001" customHeight="1">
      <c r="A1181" s="290" t="str">
        <f>IF(B1181="","",VLOOKUP(B1181,資料表!$A$3:$E$298,5,0))</f>
        <v/>
      </c>
      <c r="B1181" s="67"/>
      <c r="C1181" s="259" t="str">
        <f>IF($B1181="","",VLOOKUP($B1181,資料表!$A:$C,2,FALSE))</f>
        <v/>
      </c>
      <c r="D1181" s="259" t="str">
        <f>IF($B1181="","",VLOOKUP($B1181,資料表!$A:$C,3,FALSE))</f>
        <v/>
      </c>
      <c r="E1181" s="263"/>
      <c r="F1181" s="261" t="str">
        <f>IF($E1181="","",VLOOKUP($E1181,資料表!$G:$I,2,FALSE))</f>
        <v/>
      </c>
      <c r="G1181" s="262" t="str">
        <f>IF($E1181="","",VLOOKUP($E1181,資料表!$G:$I,3,FALSE))</f>
        <v/>
      </c>
      <c r="H1181" s="71"/>
      <c r="I1181" s="72"/>
      <c r="J1181" s="70"/>
      <c r="K1181" s="278">
        <f t="shared" si="38"/>
        <v>0</v>
      </c>
      <c r="L1181" s="278">
        <f t="shared" si="39"/>
        <v>0</v>
      </c>
      <c r="M1181" s="75"/>
      <c r="N1181" s="76"/>
      <c r="O1181" s="76"/>
      <c r="P1181" s="77"/>
      <c r="Q1181" s="18" t="str">
        <f>IF(B1181="","",VLOOKUP(B1181,資料表!$A$3:$D$198,4,0))</f>
        <v/>
      </c>
    </row>
    <row r="1182" spans="1:17" ht="20.100000000000001" customHeight="1">
      <c r="A1182" s="290" t="str">
        <f>IF(B1182="","",VLOOKUP(B1182,資料表!$A$3:$E$298,5,0))</f>
        <v/>
      </c>
      <c r="B1182" s="67"/>
      <c r="C1182" s="259" t="str">
        <f>IF($B1182="","",VLOOKUP($B1182,資料表!$A:$C,2,FALSE))</f>
        <v/>
      </c>
      <c r="D1182" s="259" t="str">
        <f>IF($B1182="","",VLOOKUP($B1182,資料表!$A:$C,3,FALSE))</f>
        <v/>
      </c>
      <c r="E1182" s="263"/>
      <c r="F1182" s="261" t="str">
        <f>IF($E1182="","",VLOOKUP($E1182,資料表!$G:$I,2,FALSE))</f>
        <v/>
      </c>
      <c r="G1182" s="262" t="str">
        <f>IF($E1182="","",VLOOKUP($E1182,資料表!$G:$I,3,FALSE))</f>
        <v/>
      </c>
      <c r="H1182" s="71"/>
      <c r="I1182" s="72"/>
      <c r="J1182" s="70"/>
      <c r="K1182" s="278">
        <f t="shared" si="38"/>
        <v>0</v>
      </c>
      <c r="L1182" s="278">
        <f t="shared" si="39"/>
        <v>0</v>
      </c>
      <c r="M1182" s="75"/>
      <c r="N1182" s="76"/>
      <c r="O1182" s="76"/>
      <c r="P1182" s="77"/>
      <c r="Q1182" s="18" t="str">
        <f>IF(B1182="","",VLOOKUP(B1182,資料表!$A$3:$D$198,4,0))</f>
        <v/>
      </c>
    </row>
    <row r="1183" spans="1:17" ht="20.100000000000001" customHeight="1">
      <c r="A1183" s="290" t="str">
        <f>IF(B1183="","",VLOOKUP(B1183,資料表!$A$3:$E$298,5,0))</f>
        <v/>
      </c>
      <c r="B1183" s="67"/>
      <c r="C1183" s="259" t="str">
        <f>IF($B1183="","",VLOOKUP($B1183,資料表!$A:$C,2,FALSE))</f>
        <v/>
      </c>
      <c r="D1183" s="259" t="str">
        <f>IF($B1183="","",VLOOKUP($B1183,資料表!$A:$C,3,FALSE))</f>
        <v/>
      </c>
      <c r="E1183" s="263"/>
      <c r="F1183" s="261" t="str">
        <f>IF($E1183="","",VLOOKUP($E1183,資料表!$G:$I,2,FALSE))</f>
        <v/>
      </c>
      <c r="G1183" s="262" t="str">
        <f>IF($E1183="","",VLOOKUP($E1183,資料表!$G:$I,3,FALSE))</f>
        <v/>
      </c>
      <c r="H1183" s="71"/>
      <c r="I1183" s="72"/>
      <c r="J1183" s="70"/>
      <c r="K1183" s="278">
        <f t="shared" si="38"/>
        <v>0</v>
      </c>
      <c r="L1183" s="278">
        <f t="shared" si="39"/>
        <v>0</v>
      </c>
      <c r="M1183" s="75"/>
      <c r="N1183" s="76"/>
      <c r="O1183" s="76"/>
      <c r="P1183" s="77"/>
      <c r="Q1183" s="18" t="str">
        <f>IF(B1183="","",VLOOKUP(B1183,資料表!$A$3:$D$198,4,0))</f>
        <v/>
      </c>
    </row>
    <row r="1184" spans="1:17" ht="20.100000000000001" customHeight="1">
      <c r="A1184" s="290" t="str">
        <f>IF(B1184="","",VLOOKUP(B1184,資料表!$A$3:$E$298,5,0))</f>
        <v/>
      </c>
      <c r="B1184" s="67"/>
      <c r="C1184" s="259" t="str">
        <f>IF($B1184="","",VLOOKUP($B1184,資料表!$A:$C,2,FALSE))</f>
        <v/>
      </c>
      <c r="D1184" s="259" t="str">
        <f>IF($B1184="","",VLOOKUP($B1184,資料表!$A:$C,3,FALSE))</f>
        <v/>
      </c>
      <c r="E1184" s="263"/>
      <c r="F1184" s="261" t="str">
        <f>IF($E1184="","",VLOOKUP($E1184,資料表!$G:$I,2,FALSE))</f>
        <v/>
      </c>
      <c r="G1184" s="262" t="str">
        <f>IF($E1184="","",VLOOKUP($E1184,資料表!$G:$I,3,FALSE))</f>
        <v/>
      </c>
      <c r="H1184" s="71"/>
      <c r="I1184" s="72"/>
      <c r="J1184" s="70"/>
      <c r="K1184" s="278">
        <f t="shared" si="38"/>
        <v>0</v>
      </c>
      <c r="L1184" s="278">
        <f t="shared" si="39"/>
        <v>0</v>
      </c>
      <c r="M1184" s="75"/>
      <c r="N1184" s="76"/>
      <c r="O1184" s="76"/>
      <c r="P1184" s="77"/>
      <c r="Q1184" s="18" t="str">
        <f>IF(B1184="","",VLOOKUP(B1184,資料表!$A$3:$D$198,4,0))</f>
        <v/>
      </c>
    </row>
    <row r="1185" spans="1:17" ht="20.100000000000001" customHeight="1">
      <c r="A1185" s="290" t="str">
        <f>IF(B1185="","",VLOOKUP(B1185,資料表!$A$3:$E$298,5,0))</f>
        <v/>
      </c>
      <c r="B1185" s="67"/>
      <c r="C1185" s="259" t="str">
        <f>IF($B1185="","",VLOOKUP($B1185,資料表!$A:$C,2,FALSE))</f>
        <v/>
      </c>
      <c r="D1185" s="259" t="str">
        <f>IF($B1185="","",VLOOKUP($B1185,資料表!$A:$C,3,FALSE))</f>
        <v/>
      </c>
      <c r="E1185" s="263"/>
      <c r="F1185" s="261" t="str">
        <f>IF($E1185="","",VLOOKUP($E1185,資料表!$G:$I,2,FALSE))</f>
        <v/>
      </c>
      <c r="G1185" s="262" t="str">
        <f>IF($E1185="","",VLOOKUP($E1185,資料表!$G:$I,3,FALSE))</f>
        <v/>
      </c>
      <c r="H1185" s="71"/>
      <c r="I1185" s="72"/>
      <c r="J1185" s="70"/>
      <c r="K1185" s="278">
        <f t="shared" si="38"/>
        <v>0</v>
      </c>
      <c r="L1185" s="278">
        <f t="shared" si="39"/>
        <v>0</v>
      </c>
      <c r="M1185" s="75"/>
      <c r="N1185" s="76"/>
      <c r="O1185" s="76"/>
      <c r="P1185" s="77"/>
      <c r="Q1185" s="18" t="str">
        <f>IF(B1185="","",VLOOKUP(B1185,資料表!$A$3:$D$198,4,0))</f>
        <v/>
      </c>
    </row>
    <row r="1186" spans="1:17" ht="20.100000000000001" customHeight="1">
      <c r="A1186" s="290" t="str">
        <f>IF(B1186="","",VLOOKUP(B1186,資料表!$A$3:$E$298,5,0))</f>
        <v/>
      </c>
      <c r="B1186" s="67"/>
      <c r="C1186" s="259" t="str">
        <f>IF($B1186="","",VLOOKUP($B1186,資料表!$A:$C,2,FALSE))</f>
        <v/>
      </c>
      <c r="D1186" s="259" t="str">
        <f>IF($B1186="","",VLOOKUP($B1186,資料表!$A:$C,3,FALSE))</f>
        <v/>
      </c>
      <c r="E1186" s="263"/>
      <c r="F1186" s="261" t="str">
        <f>IF($E1186="","",VLOOKUP($E1186,資料表!$G:$I,2,FALSE))</f>
        <v/>
      </c>
      <c r="G1186" s="262" t="str">
        <f>IF($E1186="","",VLOOKUP($E1186,資料表!$G:$I,3,FALSE))</f>
        <v/>
      </c>
      <c r="H1186" s="71"/>
      <c r="I1186" s="72"/>
      <c r="J1186" s="70"/>
      <c r="K1186" s="278">
        <f t="shared" si="38"/>
        <v>0</v>
      </c>
      <c r="L1186" s="278">
        <f t="shared" si="39"/>
        <v>0</v>
      </c>
      <c r="M1186" s="75"/>
      <c r="N1186" s="76"/>
      <c r="O1186" s="76"/>
      <c r="P1186" s="77"/>
      <c r="Q1186" s="18" t="str">
        <f>IF(B1186="","",VLOOKUP(B1186,資料表!$A$3:$D$198,4,0))</f>
        <v/>
      </c>
    </row>
    <row r="1187" spans="1:17" ht="20.100000000000001" customHeight="1">
      <c r="A1187" s="290" t="str">
        <f>IF(B1187="","",VLOOKUP(B1187,資料表!$A$3:$E$298,5,0))</f>
        <v/>
      </c>
      <c r="B1187" s="67"/>
      <c r="C1187" s="259" t="str">
        <f>IF($B1187="","",VLOOKUP($B1187,資料表!$A:$C,2,FALSE))</f>
        <v/>
      </c>
      <c r="D1187" s="259" t="str">
        <f>IF($B1187="","",VLOOKUP($B1187,資料表!$A:$C,3,FALSE))</f>
        <v/>
      </c>
      <c r="E1187" s="263"/>
      <c r="F1187" s="261" t="str">
        <f>IF($E1187="","",VLOOKUP($E1187,資料表!$G:$I,2,FALSE))</f>
        <v/>
      </c>
      <c r="G1187" s="262" t="str">
        <f>IF($E1187="","",VLOOKUP($E1187,資料表!$G:$I,3,FALSE))</f>
        <v/>
      </c>
      <c r="H1187" s="71"/>
      <c r="I1187" s="72"/>
      <c r="J1187" s="70"/>
      <c r="K1187" s="278">
        <f t="shared" si="38"/>
        <v>0</v>
      </c>
      <c r="L1187" s="278">
        <f t="shared" si="39"/>
        <v>0</v>
      </c>
      <c r="M1187" s="75"/>
      <c r="N1187" s="76"/>
      <c r="O1187" s="76"/>
      <c r="P1187" s="77"/>
      <c r="Q1187" s="18" t="str">
        <f>IF(B1187="","",VLOOKUP(B1187,資料表!$A$3:$D$198,4,0))</f>
        <v/>
      </c>
    </row>
    <row r="1188" spans="1:17" ht="20.100000000000001" customHeight="1">
      <c r="A1188" s="290" t="str">
        <f>IF(B1188="","",VLOOKUP(B1188,資料表!$A$3:$E$298,5,0))</f>
        <v/>
      </c>
      <c r="B1188" s="67"/>
      <c r="C1188" s="259" t="str">
        <f>IF($B1188="","",VLOOKUP($B1188,資料表!$A:$C,2,FALSE))</f>
        <v/>
      </c>
      <c r="D1188" s="259" t="str">
        <f>IF($B1188="","",VLOOKUP($B1188,資料表!$A:$C,3,FALSE))</f>
        <v/>
      </c>
      <c r="E1188" s="263"/>
      <c r="F1188" s="261" t="str">
        <f>IF($E1188="","",VLOOKUP($E1188,資料表!$G:$I,2,FALSE))</f>
        <v/>
      </c>
      <c r="G1188" s="262" t="str">
        <f>IF($E1188="","",VLOOKUP($E1188,資料表!$G:$I,3,FALSE))</f>
        <v/>
      </c>
      <c r="H1188" s="71"/>
      <c r="I1188" s="72"/>
      <c r="J1188" s="70"/>
      <c r="K1188" s="278">
        <f t="shared" si="38"/>
        <v>0</v>
      </c>
      <c r="L1188" s="278">
        <f t="shared" si="39"/>
        <v>0</v>
      </c>
      <c r="M1188" s="75"/>
      <c r="N1188" s="76"/>
      <c r="O1188" s="76"/>
      <c r="P1188" s="77"/>
      <c r="Q1188" s="18" t="str">
        <f>IF(B1188="","",VLOOKUP(B1188,資料表!$A$3:$D$198,4,0))</f>
        <v/>
      </c>
    </row>
    <row r="1189" spans="1:17" ht="20.100000000000001" customHeight="1">
      <c r="A1189" s="290" t="str">
        <f>IF(B1189="","",VLOOKUP(B1189,資料表!$A$3:$E$298,5,0))</f>
        <v/>
      </c>
      <c r="B1189" s="67"/>
      <c r="C1189" s="259" t="str">
        <f>IF($B1189="","",VLOOKUP($B1189,資料表!$A:$C,2,FALSE))</f>
        <v/>
      </c>
      <c r="D1189" s="259" t="str">
        <f>IF($B1189="","",VLOOKUP($B1189,資料表!$A:$C,3,FALSE))</f>
        <v/>
      </c>
      <c r="E1189" s="263"/>
      <c r="F1189" s="261" t="str">
        <f>IF($E1189="","",VLOOKUP($E1189,資料表!$G:$I,2,FALSE))</f>
        <v/>
      </c>
      <c r="G1189" s="262" t="str">
        <f>IF($E1189="","",VLOOKUP($E1189,資料表!$G:$I,3,FALSE))</f>
        <v/>
      </c>
      <c r="H1189" s="71"/>
      <c r="I1189" s="72"/>
      <c r="J1189" s="70"/>
      <c r="K1189" s="278">
        <f t="shared" si="38"/>
        <v>0</v>
      </c>
      <c r="L1189" s="278">
        <f t="shared" si="39"/>
        <v>0</v>
      </c>
      <c r="M1189" s="75"/>
      <c r="N1189" s="76"/>
      <c r="O1189" s="76"/>
      <c r="P1189" s="77"/>
      <c r="Q1189" s="18" t="str">
        <f>IF(B1189="","",VLOOKUP(B1189,資料表!$A$3:$D$198,4,0))</f>
        <v/>
      </c>
    </row>
    <row r="1190" spans="1:17" ht="20.100000000000001" customHeight="1">
      <c r="A1190" s="290" t="str">
        <f>IF(B1190="","",VLOOKUP(B1190,資料表!$A$3:$E$298,5,0))</f>
        <v/>
      </c>
      <c r="B1190" s="67"/>
      <c r="C1190" s="259" t="str">
        <f>IF($B1190="","",VLOOKUP($B1190,資料表!$A:$C,2,FALSE))</f>
        <v/>
      </c>
      <c r="D1190" s="259" t="str">
        <f>IF($B1190="","",VLOOKUP($B1190,資料表!$A:$C,3,FALSE))</f>
        <v/>
      </c>
      <c r="E1190" s="263"/>
      <c r="F1190" s="261" t="str">
        <f>IF($E1190="","",VLOOKUP($E1190,資料表!$G:$I,2,FALSE))</f>
        <v/>
      </c>
      <c r="G1190" s="262" t="str">
        <f>IF($E1190="","",VLOOKUP($E1190,資料表!$G:$I,3,FALSE))</f>
        <v/>
      </c>
      <c r="H1190" s="71"/>
      <c r="I1190" s="72"/>
      <c r="J1190" s="70"/>
      <c r="K1190" s="278">
        <f t="shared" si="38"/>
        <v>0</v>
      </c>
      <c r="L1190" s="278">
        <f t="shared" si="39"/>
        <v>0</v>
      </c>
      <c r="M1190" s="75"/>
      <c r="N1190" s="76"/>
      <c r="O1190" s="76"/>
      <c r="P1190" s="77"/>
      <c r="Q1190" s="18" t="str">
        <f>IF(B1190="","",VLOOKUP(B1190,資料表!$A$3:$D$198,4,0))</f>
        <v/>
      </c>
    </row>
    <row r="1191" spans="1:17" ht="20.100000000000001" customHeight="1">
      <c r="A1191" s="290" t="str">
        <f>IF(B1191="","",VLOOKUP(B1191,資料表!$A$3:$E$298,5,0))</f>
        <v/>
      </c>
      <c r="B1191" s="67"/>
      <c r="C1191" s="259" t="str">
        <f>IF($B1191="","",VLOOKUP($B1191,資料表!$A:$C,2,FALSE))</f>
        <v/>
      </c>
      <c r="D1191" s="259" t="str">
        <f>IF($B1191="","",VLOOKUP($B1191,資料表!$A:$C,3,FALSE))</f>
        <v/>
      </c>
      <c r="E1191" s="263"/>
      <c r="F1191" s="261" t="str">
        <f>IF($E1191="","",VLOOKUP($E1191,資料表!$G:$I,2,FALSE))</f>
        <v/>
      </c>
      <c r="G1191" s="262" t="str">
        <f>IF($E1191="","",VLOOKUP($E1191,資料表!$G:$I,3,FALSE))</f>
        <v/>
      </c>
      <c r="H1191" s="71"/>
      <c r="I1191" s="72"/>
      <c r="J1191" s="70"/>
      <c r="K1191" s="278">
        <f t="shared" si="38"/>
        <v>0</v>
      </c>
      <c r="L1191" s="278">
        <f t="shared" si="39"/>
        <v>0</v>
      </c>
      <c r="M1191" s="75"/>
      <c r="N1191" s="76"/>
      <c r="O1191" s="76"/>
      <c r="P1191" s="77"/>
      <c r="Q1191" s="18" t="str">
        <f>IF(B1191="","",VLOOKUP(B1191,資料表!$A$3:$D$198,4,0))</f>
        <v/>
      </c>
    </row>
    <row r="1192" spans="1:17" ht="20.100000000000001" customHeight="1">
      <c r="A1192" s="290" t="str">
        <f>IF(B1192="","",VLOOKUP(B1192,資料表!$A$3:$E$298,5,0))</f>
        <v/>
      </c>
      <c r="B1192" s="67"/>
      <c r="C1192" s="259" t="str">
        <f>IF($B1192="","",VLOOKUP($B1192,資料表!$A:$C,2,FALSE))</f>
        <v/>
      </c>
      <c r="D1192" s="259" t="str">
        <f>IF($B1192="","",VLOOKUP($B1192,資料表!$A:$C,3,FALSE))</f>
        <v/>
      </c>
      <c r="E1192" s="263"/>
      <c r="F1192" s="261" t="str">
        <f>IF($E1192="","",VLOOKUP($E1192,資料表!$G:$I,2,FALSE))</f>
        <v/>
      </c>
      <c r="G1192" s="262" t="str">
        <f>IF($E1192="","",VLOOKUP($E1192,資料表!$G:$I,3,FALSE))</f>
        <v/>
      </c>
      <c r="H1192" s="71"/>
      <c r="I1192" s="72"/>
      <c r="J1192" s="70"/>
      <c r="K1192" s="278">
        <f t="shared" si="38"/>
        <v>0</v>
      </c>
      <c r="L1192" s="278">
        <f t="shared" si="39"/>
        <v>0</v>
      </c>
      <c r="M1192" s="75"/>
      <c r="N1192" s="76"/>
      <c r="O1192" s="76"/>
      <c r="P1192" s="77"/>
      <c r="Q1192" s="18" t="str">
        <f>IF(B1192="","",VLOOKUP(B1192,資料表!$A$3:$D$198,4,0))</f>
        <v/>
      </c>
    </row>
    <row r="1193" spans="1:17" ht="20.100000000000001" customHeight="1">
      <c r="A1193" s="290" t="str">
        <f>IF(B1193="","",VLOOKUP(B1193,資料表!$A$3:$E$298,5,0))</f>
        <v/>
      </c>
      <c r="B1193" s="67"/>
      <c r="C1193" s="259" t="str">
        <f>IF($B1193="","",VLOOKUP($B1193,資料表!$A:$C,2,FALSE))</f>
        <v/>
      </c>
      <c r="D1193" s="259" t="str">
        <f>IF($B1193="","",VLOOKUP($B1193,資料表!$A:$C,3,FALSE))</f>
        <v/>
      </c>
      <c r="E1193" s="263"/>
      <c r="F1193" s="261" t="str">
        <f>IF($E1193="","",VLOOKUP($E1193,資料表!$G:$I,2,FALSE))</f>
        <v/>
      </c>
      <c r="G1193" s="262" t="str">
        <f>IF($E1193="","",VLOOKUP($E1193,資料表!$G:$I,3,FALSE))</f>
        <v/>
      </c>
      <c r="H1193" s="71"/>
      <c r="I1193" s="72"/>
      <c r="J1193" s="70"/>
      <c r="K1193" s="278">
        <f t="shared" si="38"/>
        <v>0</v>
      </c>
      <c r="L1193" s="278">
        <f t="shared" si="39"/>
        <v>0</v>
      </c>
      <c r="M1193" s="75"/>
      <c r="N1193" s="76"/>
      <c r="O1193" s="76"/>
      <c r="P1193" s="77"/>
      <c r="Q1193" s="18" t="str">
        <f>IF(B1193="","",VLOOKUP(B1193,資料表!$A$3:$D$198,4,0))</f>
        <v/>
      </c>
    </row>
    <row r="1194" spans="1:17" ht="20.100000000000001" customHeight="1">
      <c r="A1194" s="290" t="str">
        <f>IF(B1194="","",VLOOKUP(B1194,資料表!$A$3:$E$298,5,0))</f>
        <v/>
      </c>
      <c r="B1194" s="67"/>
      <c r="C1194" s="259" t="str">
        <f>IF($B1194="","",VLOOKUP($B1194,資料表!$A:$C,2,FALSE))</f>
        <v/>
      </c>
      <c r="D1194" s="259" t="str">
        <f>IF($B1194="","",VLOOKUP($B1194,資料表!$A:$C,3,FALSE))</f>
        <v/>
      </c>
      <c r="E1194" s="263"/>
      <c r="F1194" s="261" t="str">
        <f>IF($E1194="","",VLOOKUP($E1194,資料表!$G:$I,2,FALSE))</f>
        <v/>
      </c>
      <c r="G1194" s="262" t="str">
        <f>IF($E1194="","",VLOOKUP($E1194,資料表!$G:$I,3,FALSE))</f>
        <v/>
      </c>
      <c r="H1194" s="71"/>
      <c r="I1194" s="72"/>
      <c r="J1194" s="70"/>
      <c r="K1194" s="278">
        <f t="shared" si="38"/>
        <v>0</v>
      </c>
      <c r="L1194" s="278">
        <f t="shared" si="39"/>
        <v>0</v>
      </c>
      <c r="M1194" s="75"/>
      <c r="N1194" s="76"/>
      <c r="O1194" s="76"/>
      <c r="P1194" s="77"/>
      <c r="Q1194" s="18" t="str">
        <f>IF(B1194="","",VLOOKUP(B1194,資料表!$A$3:$D$198,4,0))</f>
        <v/>
      </c>
    </row>
    <row r="1195" spans="1:17" ht="20.100000000000001" customHeight="1">
      <c r="A1195" s="290" t="str">
        <f>IF(B1195="","",VLOOKUP(B1195,資料表!$A$3:$E$298,5,0))</f>
        <v/>
      </c>
      <c r="B1195" s="67"/>
      <c r="C1195" s="259" t="str">
        <f>IF($B1195="","",VLOOKUP($B1195,資料表!$A:$C,2,FALSE))</f>
        <v/>
      </c>
      <c r="D1195" s="259" t="str">
        <f>IF($B1195="","",VLOOKUP($B1195,資料表!$A:$C,3,FALSE))</f>
        <v/>
      </c>
      <c r="E1195" s="263"/>
      <c r="F1195" s="261" t="str">
        <f>IF($E1195="","",VLOOKUP($E1195,資料表!$G:$I,2,FALSE))</f>
        <v/>
      </c>
      <c r="G1195" s="262" t="str">
        <f>IF($E1195="","",VLOOKUP($E1195,資料表!$G:$I,3,FALSE))</f>
        <v/>
      </c>
      <c r="H1195" s="71"/>
      <c r="I1195" s="72"/>
      <c r="J1195" s="70"/>
      <c r="K1195" s="278">
        <f t="shared" si="38"/>
        <v>0</v>
      </c>
      <c r="L1195" s="278">
        <f t="shared" si="39"/>
        <v>0</v>
      </c>
      <c r="M1195" s="75"/>
      <c r="N1195" s="76"/>
      <c r="O1195" s="76"/>
      <c r="P1195" s="77"/>
      <c r="Q1195" s="18" t="str">
        <f>IF(B1195="","",VLOOKUP(B1195,資料表!$A$3:$D$198,4,0))</f>
        <v/>
      </c>
    </row>
    <row r="1196" spans="1:17" ht="20.100000000000001" customHeight="1">
      <c r="A1196" s="290" t="str">
        <f>IF(B1196="","",VLOOKUP(B1196,資料表!$A$3:$E$298,5,0))</f>
        <v/>
      </c>
      <c r="B1196" s="67"/>
      <c r="C1196" s="259" t="str">
        <f>IF($B1196="","",VLOOKUP($B1196,資料表!$A:$C,2,FALSE))</f>
        <v/>
      </c>
      <c r="D1196" s="259" t="str">
        <f>IF($B1196="","",VLOOKUP($B1196,資料表!$A:$C,3,FALSE))</f>
        <v/>
      </c>
      <c r="E1196" s="263"/>
      <c r="F1196" s="261" t="str">
        <f>IF($E1196="","",VLOOKUP($E1196,資料表!$G:$I,2,FALSE))</f>
        <v/>
      </c>
      <c r="G1196" s="262" t="str">
        <f>IF($E1196="","",VLOOKUP($E1196,資料表!$G:$I,3,FALSE))</f>
        <v/>
      </c>
      <c r="H1196" s="71"/>
      <c r="I1196" s="72"/>
      <c r="J1196" s="70"/>
      <c r="K1196" s="278">
        <f t="shared" si="38"/>
        <v>0</v>
      </c>
      <c r="L1196" s="278">
        <f t="shared" si="39"/>
        <v>0</v>
      </c>
      <c r="M1196" s="75"/>
      <c r="N1196" s="76"/>
      <c r="O1196" s="76"/>
      <c r="P1196" s="77"/>
      <c r="Q1196" s="18" t="str">
        <f>IF(B1196="","",VLOOKUP(B1196,資料表!$A$3:$D$198,4,0))</f>
        <v/>
      </c>
    </row>
    <row r="1197" spans="1:17" ht="20.100000000000001" customHeight="1">
      <c r="A1197" s="290" t="str">
        <f>IF(B1197="","",VLOOKUP(B1197,資料表!$A$3:$E$298,5,0))</f>
        <v/>
      </c>
      <c r="B1197" s="67"/>
      <c r="C1197" s="259" t="str">
        <f>IF($B1197="","",VLOOKUP($B1197,資料表!$A:$C,2,FALSE))</f>
        <v/>
      </c>
      <c r="D1197" s="259" t="str">
        <f>IF($B1197="","",VLOOKUP($B1197,資料表!$A:$C,3,FALSE))</f>
        <v/>
      </c>
      <c r="E1197" s="263"/>
      <c r="F1197" s="261" t="str">
        <f>IF($E1197="","",VLOOKUP($E1197,資料表!$G:$I,2,FALSE))</f>
        <v/>
      </c>
      <c r="G1197" s="262" t="str">
        <f>IF($E1197="","",VLOOKUP($E1197,資料表!$G:$I,3,FALSE))</f>
        <v/>
      </c>
      <c r="H1197" s="71"/>
      <c r="I1197" s="72"/>
      <c r="J1197" s="70"/>
      <c r="K1197" s="278">
        <f t="shared" si="38"/>
        <v>0</v>
      </c>
      <c r="L1197" s="278">
        <f t="shared" si="39"/>
        <v>0</v>
      </c>
      <c r="M1197" s="75"/>
      <c r="N1197" s="76"/>
      <c r="O1197" s="76"/>
      <c r="P1197" s="77"/>
      <c r="Q1197" s="18" t="str">
        <f>IF(B1197="","",VLOOKUP(B1197,資料表!$A$3:$D$198,4,0))</f>
        <v/>
      </c>
    </row>
    <row r="1198" spans="1:17" ht="20.100000000000001" customHeight="1">
      <c r="A1198" s="290" t="str">
        <f>IF(B1198="","",VLOOKUP(B1198,資料表!$A$3:$E$298,5,0))</f>
        <v/>
      </c>
      <c r="B1198" s="67"/>
      <c r="C1198" s="259" t="str">
        <f>IF($B1198="","",VLOOKUP($B1198,資料表!$A:$C,2,FALSE))</f>
        <v/>
      </c>
      <c r="D1198" s="259" t="str">
        <f>IF($B1198="","",VLOOKUP($B1198,資料表!$A:$C,3,FALSE))</f>
        <v/>
      </c>
      <c r="E1198" s="263"/>
      <c r="F1198" s="261" t="str">
        <f>IF($E1198="","",VLOOKUP($E1198,資料表!$G:$I,2,FALSE))</f>
        <v/>
      </c>
      <c r="G1198" s="262" t="str">
        <f>IF($E1198="","",VLOOKUP($E1198,資料表!$G:$I,3,FALSE))</f>
        <v/>
      </c>
      <c r="H1198" s="71"/>
      <c r="I1198" s="72"/>
      <c r="J1198" s="70"/>
      <c r="K1198" s="278">
        <f t="shared" si="38"/>
        <v>0</v>
      </c>
      <c r="L1198" s="278">
        <f t="shared" si="39"/>
        <v>0</v>
      </c>
      <c r="M1198" s="75"/>
      <c r="N1198" s="76"/>
      <c r="O1198" s="76"/>
      <c r="P1198" s="77"/>
      <c r="Q1198" s="18" t="str">
        <f>IF(B1198="","",VLOOKUP(B1198,資料表!$A$3:$D$198,4,0))</f>
        <v/>
      </c>
    </row>
    <row r="1199" spans="1:17" ht="20.100000000000001" customHeight="1">
      <c r="A1199" s="290" t="str">
        <f>IF(B1199="","",VLOOKUP(B1199,資料表!$A$3:$E$298,5,0))</f>
        <v/>
      </c>
      <c r="B1199" s="67"/>
      <c r="C1199" s="259" t="str">
        <f>IF($B1199="","",VLOOKUP($B1199,資料表!$A:$C,2,FALSE))</f>
        <v/>
      </c>
      <c r="D1199" s="259" t="str">
        <f>IF($B1199="","",VLOOKUP($B1199,資料表!$A:$C,3,FALSE))</f>
        <v/>
      </c>
      <c r="E1199" s="263"/>
      <c r="F1199" s="261" t="str">
        <f>IF($E1199="","",VLOOKUP($E1199,資料表!$G:$I,2,FALSE))</f>
        <v/>
      </c>
      <c r="G1199" s="262" t="str">
        <f>IF($E1199="","",VLOOKUP($E1199,資料表!$G:$I,3,FALSE))</f>
        <v/>
      </c>
      <c r="H1199" s="71"/>
      <c r="I1199" s="72"/>
      <c r="J1199" s="70"/>
      <c r="K1199" s="278">
        <f t="shared" si="38"/>
        <v>0</v>
      </c>
      <c r="L1199" s="278">
        <f t="shared" si="39"/>
        <v>0</v>
      </c>
      <c r="M1199" s="75"/>
      <c r="N1199" s="76"/>
      <c r="O1199" s="76"/>
      <c r="P1199" s="77"/>
      <c r="Q1199" s="18" t="str">
        <f>IF(B1199="","",VLOOKUP(B1199,資料表!$A$3:$D$198,4,0))</f>
        <v/>
      </c>
    </row>
    <row r="1200" spans="1:17" ht="20.100000000000001" customHeight="1">
      <c r="A1200" s="290" t="str">
        <f>IF(B1200="","",VLOOKUP(B1200,資料表!$A$3:$E$298,5,0))</f>
        <v/>
      </c>
      <c r="B1200" s="67"/>
      <c r="C1200" s="259" t="str">
        <f>IF($B1200="","",VLOOKUP($B1200,資料表!$A:$C,2,FALSE))</f>
        <v/>
      </c>
      <c r="D1200" s="259" t="str">
        <f>IF($B1200="","",VLOOKUP($B1200,資料表!$A:$C,3,FALSE))</f>
        <v/>
      </c>
      <c r="E1200" s="263"/>
      <c r="F1200" s="261" t="str">
        <f>IF($E1200="","",VLOOKUP($E1200,資料表!$G:$I,2,FALSE))</f>
        <v/>
      </c>
      <c r="G1200" s="262" t="str">
        <f>IF($E1200="","",VLOOKUP($E1200,資料表!$G:$I,3,FALSE))</f>
        <v/>
      </c>
      <c r="H1200" s="71"/>
      <c r="I1200" s="72"/>
      <c r="J1200" s="70"/>
      <c r="K1200" s="278">
        <f t="shared" si="38"/>
        <v>0</v>
      </c>
      <c r="L1200" s="278">
        <f t="shared" si="39"/>
        <v>0</v>
      </c>
      <c r="M1200" s="75"/>
      <c r="N1200" s="76"/>
      <c r="O1200" s="76"/>
      <c r="P1200" s="77"/>
      <c r="Q1200" s="18" t="str">
        <f>IF(B1200="","",VLOOKUP(B1200,資料表!$A$3:$D$198,4,0))</f>
        <v/>
      </c>
    </row>
    <row r="1201" spans="1:17" ht="20.100000000000001" customHeight="1">
      <c r="A1201" s="290" t="str">
        <f>IF(B1201="","",VLOOKUP(B1201,資料表!$A$3:$E$298,5,0))</f>
        <v/>
      </c>
      <c r="B1201" s="67"/>
      <c r="C1201" s="259" t="str">
        <f>IF($B1201="","",VLOOKUP($B1201,資料表!$A:$C,2,FALSE))</f>
        <v/>
      </c>
      <c r="D1201" s="259" t="str">
        <f>IF($B1201="","",VLOOKUP($B1201,資料表!$A:$C,3,FALSE))</f>
        <v/>
      </c>
      <c r="E1201" s="263"/>
      <c r="F1201" s="261" t="str">
        <f>IF($E1201="","",VLOOKUP($E1201,資料表!$G:$I,2,FALSE))</f>
        <v/>
      </c>
      <c r="G1201" s="262" t="str">
        <f>IF($E1201="","",VLOOKUP($E1201,資料表!$G:$I,3,FALSE))</f>
        <v/>
      </c>
      <c r="H1201" s="71"/>
      <c r="I1201" s="72"/>
      <c r="J1201" s="70"/>
      <c r="K1201" s="278">
        <f t="shared" si="38"/>
        <v>0</v>
      </c>
      <c r="L1201" s="278">
        <f t="shared" si="39"/>
        <v>0</v>
      </c>
      <c r="M1201" s="75"/>
      <c r="N1201" s="76"/>
      <c r="O1201" s="76"/>
      <c r="P1201" s="77"/>
      <c r="Q1201" s="18" t="str">
        <f>IF(B1201="","",VLOOKUP(B1201,資料表!$A$3:$D$198,4,0))</f>
        <v/>
      </c>
    </row>
    <row r="1202" spans="1:17" ht="20.100000000000001" customHeight="1">
      <c r="A1202" s="290" t="str">
        <f>IF(B1202="","",VLOOKUP(B1202,資料表!$A$3:$E$298,5,0))</f>
        <v/>
      </c>
      <c r="B1202" s="67"/>
      <c r="C1202" s="259" t="str">
        <f>IF($B1202="","",VLOOKUP($B1202,資料表!$A:$C,2,FALSE))</f>
        <v/>
      </c>
      <c r="D1202" s="259" t="str">
        <f>IF($B1202="","",VLOOKUP($B1202,資料表!$A:$C,3,FALSE))</f>
        <v/>
      </c>
      <c r="E1202" s="263"/>
      <c r="F1202" s="261" t="str">
        <f>IF($E1202="","",VLOOKUP($E1202,資料表!$G:$I,2,FALSE))</f>
        <v/>
      </c>
      <c r="G1202" s="262" t="str">
        <f>IF($E1202="","",VLOOKUP($E1202,資料表!$G:$I,3,FALSE))</f>
        <v/>
      </c>
      <c r="H1202" s="71"/>
      <c r="I1202" s="72"/>
      <c r="J1202" s="70"/>
      <c r="K1202" s="278">
        <f t="shared" si="38"/>
        <v>0</v>
      </c>
      <c r="L1202" s="278">
        <f t="shared" si="39"/>
        <v>0</v>
      </c>
      <c r="M1202" s="75"/>
      <c r="N1202" s="76"/>
      <c r="O1202" s="76"/>
      <c r="P1202" s="77"/>
      <c r="Q1202" s="18" t="str">
        <f>IF(B1202="","",VLOOKUP(B1202,資料表!$A$3:$D$198,4,0))</f>
        <v/>
      </c>
    </row>
    <row r="1203" spans="1:17" ht="20.100000000000001" customHeight="1">
      <c r="A1203" s="290" t="str">
        <f>IF(B1203="","",VLOOKUP(B1203,資料表!$A$3:$E$298,5,0))</f>
        <v/>
      </c>
      <c r="B1203" s="67"/>
      <c r="C1203" s="259" t="str">
        <f>IF($B1203="","",VLOOKUP($B1203,資料表!$A:$C,2,FALSE))</f>
        <v/>
      </c>
      <c r="D1203" s="259" t="str">
        <f>IF($B1203="","",VLOOKUP($B1203,資料表!$A:$C,3,FALSE))</f>
        <v/>
      </c>
      <c r="E1203" s="263"/>
      <c r="F1203" s="261" t="str">
        <f>IF($E1203="","",VLOOKUP($E1203,資料表!$G:$I,2,FALSE))</f>
        <v/>
      </c>
      <c r="G1203" s="262" t="str">
        <f>IF($E1203="","",VLOOKUP($E1203,資料表!$G:$I,3,FALSE))</f>
        <v/>
      </c>
      <c r="H1203" s="71"/>
      <c r="I1203" s="72"/>
      <c r="J1203" s="70"/>
      <c r="K1203" s="278">
        <f t="shared" si="38"/>
        <v>0</v>
      </c>
      <c r="L1203" s="278">
        <f t="shared" si="39"/>
        <v>0</v>
      </c>
      <c r="M1203" s="75"/>
      <c r="N1203" s="76"/>
      <c r="O1203" s="76"/>
      <c r="P1203" s="77"/>
      <c r="Q1203" s="18" t="str">
        <f>IF(B1203="","",VLOOKUP(B1203,資料表!$A$3:$D$198,4,0))</f>
        <v/>
      </c>
    </row>
    <row r="1204" spans="1:17" ht="20.100000000000001" customHeight="1">
      <c r="A1204" s="290" t="str">
        <f>IF(B1204="","",VLOOKUP(B1204,資料表!$A$3:$E$298,5,0))</f>
        <v/>
      </c>
      <c r="B1204" s="67"/>
      <c r="C1204" s="259" t="str">
        <f>IF($B1204="","",VLOOKUP($B1204,資料表!$A:$C,2,FALSE))</f>
        <v/>
      </c>
      <c r="D1204" s="259" t="str">
        <f>IF($B1204="","",VLOOKUP($B1204,資料表!$A:$C,3,FALSE))</f>
        <v/>
      </c>
      <c r="E1204" s="263"/>
      <c r="F1204" s="261" t="str">
        <f>IF($E1204="","",VLOOKUP($E1204,資料表!$G:$I,2,FALSE))</f>
        <v/>
      </c>
      <c r="G1204" s="262" t="str">
        <f>IF($E1204="","",VLOOKUP($E1204,資料表!$G:$I,3,FALSE))</f>
        <v/>
      </c>
      <c r="H1204" s="71"/>
      <c r="I1204" s="72"/>
      <c r="J1204" s="70"/>
      <c r="K1204" s="278">
        <f t="shared" si="38"/>
        <v>0</v>
      </c>
      <c r="L1204" s="278">
        <f t="shared" si="39"/>
        <v>0</v>
      </c>
      <c r="M1204" s="75"/>
      <c r="N1204" s="76"/>
      <c r="O1204" s="76"/>
      <c r="P1204" s="77"/>
      <c r="Q1204" s="18" t="str">
        <f>IF(B1204="","",VLOOKUP(B1204,資料表!$A$3:$D$198,4,0))</f>
        <v/>
      </c>
    </row>
    <row r="1205" spans="1:17" ht="20.100000000000001" customHeight="1">
      <c r="A1205" s="290" t="str">
        <f>IF(B1205="","",VLOOKUP(B1205,資料表!$A$3:$E$298,5,0))</f>
        <v/>
      </c>
      <c r="B1205" s="67"/>
      <c r="C1205" s="259" t="str">
        <f>IF($B1205="","",VLOOKUP($B1205,資料表!$A:$C,2,FALSE))</f>
        <v/>
      </c>
      <c r="D1205" s="259" t="str">
        <f>IF($B1205="","",VLOOKUP($B1205,資料表!$A:$C,3,FALSE))</f>
        <v/>
      </c>
      <c r="E1205" s="263"/>
      <c r="F1205" s="261" t="str">
        <f>IF($E1205="","",VLOOKUP($E1205,資料表!$G:$I,2,FALSE))</f>
        <v/>
      </c>
      <c r="G1205" s="262" t="str">
        <f>IF($E1205="","",VLOOKUP($E1205,資料表!$G:$I,3,FALSE))</f>
        <v/>
      </c>
      <c r="H1205" s="71"/>
      <c r="I1205" s="72"/>
      <c r="J1205" s="70"/>
      <c r="K1205" s="278">
        <f t="shared" si="38"/>
        <v>0</v>
      </c>
      <c r="L1205" s="278">
        <f t="shared" si="39"/>
        <v>0</v>
      </c>
      <c r="M1205" s="75"/>
      <c r="N1205" s="76"/>
      <c r="O1205" s="76"/>
      <c r="P1205" s="77"/>
      <c r="Q1205" s="18" t="str">
        <f>IF(B1205="","",VLOOKUP(B1205,資料表!$A$3:$D$198,4,0))</f>
        <v/>
      </c>
    </row>
    <row r="1206" spans="1:17" ht="20.100000000000001" customHeight="1">
      <c r="A1206" s="290" t="str">
        <f>IF(B1206="","",VLOOKUP(B1206,資料表!$A$3:$E$298,5,0))</f>
        <v/>
      </c>
      <c r="B1206" s="67"/>
      <c r="C1206" s="259" t="str">
        <f>IF($B1206="","",VLOOKUP($B1206,資料表!$A:$C,2,FALSE))</f>
        <v/>
      </c>
      <c r="D1206" s="259" t="str">
        <f>IF($B1206="","",VLOOKUP($B1206,資料表!$A:$C,3,FALSE))</f>
        <v/>
      </c>
      <c r="E1206" s="263"/>
      <c r="F1206" s="261" t="str">
        <f>IF($E1206="","",VLOOKUP($E1206,資料表!$G:$I,2,FALSE))</f>
        <v/>
      </c>
      <c r="G1206" s="262" t="str">
        <f>IF($E1206="","",VLOOKUP($E1206,資料表!$G:$I,3,FALSE))</f>
        <v/>
      </c>
      <c r="H1206" s="71"/>
      <c r="I1206" s="72"/>
      <c r="J1206" s="70"/>
      <c r="K1206" s="278">
        <f t="shared" si="38"/>
        <v>0</v>
      </c>
      <c r="L1206" s="278">
        <f t="shared" si="39"/>
        <v>0</v>
      </c>
      <c r="M1206" s="75"/>
      <c r="N1206" s="76"/>
      <c r="O1206" s="76"/>
      <c r="P1206" s="77"/>
      <c r="Q1206" s="18" t="str">
        <f>IF(B1206="","",VLOOKUP(B1206,資料表!$A$3:$D$198,4,0))</f>
        <v/>
      </c>
    </row>
    <row r="1207" spans="1:17" ht="20.100000000000001" customHeight="1">
      <c r="A1207" s="290" t="str">
        <f>IF(B1207="","",VLOOKUP(B1207,資料表!$A$3:$E$298,5,0))</f>
        <v/>
      </c>
      <c r="B1207" s="67"/>
      <c r="C1207" s="259" t="str">
        <f>IF($B1207="","",VLOOKUP($B1207,資料表!$A:$C,2,FALSE))</f>
        <v/>
      </c>
      <c r="D1207" s="259" t="str">
        <f>IF($B1207="","",VLOOKUP($B1207,資料表!$A:$C,3,FALSE))</f>
        <v/>
      </c>
      <c r="E1207" s="263"/>
      <c r="F1207" s="261" t="str">
        <f>IF($E1207="","",VLOOKUP($E1207,資料表!$G:$I,2,FALSE))</f>
        <v/>
      </c>
      <c r="G1207" s="262" t="str">
        <f>IF($E1207="","",VLOOKUP($E1207,資料表!$G:$I,3,FALSE))</f>
        <v/>
      </c>
      <c r="H1207" s="71"/>
      <c r="I1207" s="72"/>
      <c r="J1207" s="70"/>
      <c r="K1207" s="278">
        <f t="shared" si="38"/>
        <v>0</v>
      </c>
      <c r="L1207" s="278">
        <f t="shared" si="39"/>
        <v>0</v>
      </c>
      <c r="M1207" s="75"/>
      <c r="N1207" s="76"/>
      <c r="O1207" s="76"/>
      <c r="P1207" s="77"/>
      <c r="Q1207" s="18" t="str">
        <f>IF(B1207="","",VLOOKUP(B1207,資料表!$A$3:$D$198,4,0))</f>
        <v/>
      </c>
    </row>
    <row r="1208" spans="1:17" ht="20.100000000000001" customHeight="1">
      <c r="A1208" s="290" t="str">
        <f>IF(B1208="","",VLOOKUP(B1208,資料表!$A$3:$E$298,5,0))</f>
        <v/>
      </c>
      <c r="B1208" s="67"/>
      <c r="C1208" s="259" t="str">
        <f>IF($B1208="","",VLOOKUP($B1208,資料表!$A:$C,2,FALSE))</f>
        <v/>
      </c>
      <c r="D1208" s="259" t="str">
        <f>IF($B1208="","",VLOOKUP($B1208,資料表!$A:$C,3,FALSE))</f>
        <v/>
      </c>
      <c r="E1208" s="263"/>
      <c r="F1208" s="261" t="str">
        <f>IF($E1208="","",VLOOKUP($E1208,資料表!$G:$I,2,FALSE))</f>
        <v/>
      </c>
      <c r="G1208" s="262" t="str">
        <f>IF($E1208="","",VLOOKUP($E1208,資料表!$G:$I,3,FALSE))</f>
        <v/>
      </c>
      <c r="H1208" s="71"/>
      <c r="I1208" s="72"/>
      <c r="J1208" s="70"/>
      <c r="K1208" s="278">
        <f t="shared" si="38"/>
        <v>0</v>
      </c>
      <c r="L1208" s="278">
        <f t="shared" si="39"/>
        <v>0</v>
      </c>
      <c r="M1208" s="75"/>
      <c r="N1208" s="76"/>
      <c r="O1208" s="76"/>
      <c r="P1208" s="77"/>
      <c r="Q1208" s="18" t="str">
        <f>IF(B1208="","",VLOOKUP(B1208,資料表!$A$3:$D$198,4,0))</f>
        <v/>
      </c>
    </row>
    <row r="1209" spans="1:17" ht="20.100000000000001" customHeight="1">
      <c r="A1209" s="290" t="str">
        <f>IF(B1209="","",VLOOKUP(B1209,資料表!$A$3:$E$298,5,0))</f>
        <v/>
      </c>
      <c r="B1209" s="67"/>
      <c r="C1209" s="259" t="str">
        <f>IF($B1209="","",VLOOKUP($B1209,資料表!$A:$C,2,FALSE))</f>
        <v/>
      </c>
      <c r="D1209" s="259" t="str">
        <f>IF($B1209="","",VLOOKUP($B1209,資料表!$A:$C,3,FALSE))</f>
        <v/>
      </c>
      <c r="E1209" s="263"/>
      <c r="F1209" s="261" t="str">
        <f>IF($E1209="","",VLOOKUP($E1209,資料表!$G:$I,2,FALSE))</f>
        <v/>
      </c>
      <c r="G1209" s="262" t="str">
        <f>IF($E1209="","",VLOOKUP($E1209,資料表!$G:$I,3,FALSE))</f>
        <v/>
      </c>
      <c r="H1209" s="71"/>
      <c r="I1209" s="72"/>
      <c r="J1209" s="70"/>
      <c r="K1209" s="278">
        <f t="shared" si="38"/>
        <v>0</v>
      </c>
      <c r="L1209" s="278">
        <f t="shared" si="39"/>
        <v>0</v>
      </c>
      <c r="M1209" s="75"/>
      <c r="N1209" s="76"/>
      <c r="O1209" s="76"/>
      <c r="P1209" s="77"/>
      <c r="Q1209" s="18" t="str">
        <f>IF(B1209="","",VLOOKUP(B1209,資料表!$A$3:$D$198,4,0))</f>
        <v/>
      </c>
    </row>
    <row r="1210" spans="1:17" ht="20.100000000000001" customHeight="1">
      <c r="A1210" s="290" t="str">
        <f>IF(B1210="","",VLOOKUP(B1210,資料表!$A$3:$E$298,5,0))</f>
        <v/>
      </c>
      <c r="B1210" s="67"/>
      <c r="C1210" s="259" t="str">
        <f>IF($B1210="","",VLOOKUP($B1210,資料表!$A:$C,2,FALSE))</f>
        <v/>
      </c>
      <c r="D1210" s="259" t="str">
        <f>IF($B1210="","",VLOOKUP($B1210,資料表!$A:$C,3,FALSE))</f>
        <v/>
      </c>
      <c r="E1210" s="263"/>
      <c r="F1210" s="261" t="str">
        <f>IF($E1210="","",VLOOKUP($E1210,資料表!$G:$I,2,FALSE))</f>
        <v/>
      </c>
      <c r="G1210" s="262" t="str">
        <f>IF($E1210="","",VLOOKUP($E1210,資料表!$G:$I,3,FALSE))</f>
        <v/>
      </c>
      <c r="H1210" s="71"/>
      <c r="I1210" s="72"/>
      <c r="J1210" s="70"/>
      <c r="K1210" s="278">
        <f t="shared" si="38"/>
        <v>0</v>
      </c>
      <c r="L1210" s="278">
        <f t="shared" si="39"/>
        <v>0</v>
      </c>
      <c r="M1210" s="75"/>
      <c r="N1210" s="76"/>
      <c r="O1210" s="76"/>
      <c r="P1210" s="77"/>
      <c r="Q1210" s="18" t="str">
        <f>IF(B1210="","",VLOOKUP(B1210,資料表!$A$3:$D$198,4,0))</f>
        <v/>
      </c>
    </row>
    <row r="1211" spans="1:17" ht="20.100000000000001" customHeight="1">
      <c r="A1211" s="290" t="str">
        <f>IF(B1211="","",VLOOKUP(B1211,資料表!$A$3:$E$298,5,0))</f>
        <v/>
      </c>
      <c r="B1211" s="67"/>
      <c r="C1211" s="259" t="str">
        <f>IF($B1211="","",VLOOKUP($B1211,資料表!$A:$C,2,FALSE))</f>
        <v/>
      </c>
      <c r="D1211" s="259" t="str">
        <f>IF($B1211="","",VLOOKUP($B1211,資料表!$A:$C,3,FALSE))</f>
        <v/>
      </c>
      <c r="E1211" s="263"/>
      <c r="F1211" s="261" t="str">
        <f>IF($E1211="","",VLOOKUP($E1211,資料表!$G:$I,2,FALSE))</f>
        <v/>
      </c>
      <c r="G1211" s="262" t="str">
        <f>IF($E1211="","",VLOOKUP($E1211,資料表!$G:$I,3,FALSE))</f>
        <v/>
      </c>
      <c r="H1211" s="71"/>
      <c r="I1211" s="72"/>
      <c r="J1211" s="70"/>
      <c r="K1211" s="278">
        <f t="shared" si="38"/>
        <v>0</v>
      </c>
      <c r="L1211" s="278">
        <f t="shared" si="39"/>
        <v>0</v>
      </c>
      <c r="M1211" s="75"/>
      <c r="N1211" s="76"/>
      <c r="O1211" s="76"/>
      <c r="P1211" s="77"/>
      <c r="Q1211" s="18" t="str">
        <f>IF(B1211="","",VLOOKUP(B1211,資料表!$A$3:$D$198,4,0))</f>
        <v/>
      </c>
    </row>
    <row r="1212" spans="1:17" ht="20.100000000000001" customHeight="1">
      <c r="A1212" s="290" t="str">
        <f>IF(B1212="","",VLOOKUP(B1212,資料表!$A$3:$E$298,5,0))</f>
        <v/>
      </c>
      <c r="B1212" s="67"/>
      <c r="C1212" s="259" t="str">
        <f>IF($B1212="","",VLOOKUP($B1212,資料表!$A:$C,2,FALSE))</f>
        <v/>
      </c>
      <c r="D1212" s="259" t="str">
        <f>IF($B1212="","",VLOOKUP($B1212,資料表!$A:$C,3,FALSE))</f>
        <v/>
      </c>
      <c r="E1212" s="263"/>
      <c r="F1212" s="261" t="str">
        <f>IF($E1212="","",VLOOKUP($E1212,資料表!$G:$I,2,FALSE))</f>
        <v/>
      </c>
      <c r="G1212" s="262" t="str">
        <f>IF($E1212="","",VLOOKUP($E1212,資料表!$G:$I,3,FALSE))</f>
        <v/>
      </c>
      <c r="H1212" s="71"/>
      <c r="I1212" s="72"/>
      <c r="J1212" s="70"/>
      <c r="K1212" s="278">
        <f t="shared" si="38"/>
        <v>0</v>
      </c>
      <c r="L1212" s="278">
        <f t="shared" si="39"/>
        <v>0</v>
      </c>
      <c r="M1212" s="75"/>
      <c r="N1212" s="76"/>
      <c r="O1212" s="76"/>
      <c r="P1212" s="77"/>
      <c r="Q1212" s="18" t="str">
        <f>IF(B1212="","",VLOOKUP(B1212,資料表!$A$3:$D$198,4,0))</f>
        <v/>
      </c>
    </row>
    <row r="1213" spans="1:17" ht="20.100000000000001" customHeight="1">
      <c r="A1213" s="290" t="str">
        <f>IF(B1213="","",VLOOKUP(B1213,資料表!$A$3:$E$298,5,0))</f>
        <v/>
      </c>
      <c r="B1213" s="67"/>
      <c r="C1213" s="259" t="str">
        <f>IF($B1213="","",VLOOKUP($B1213,資料表!$A:$C,2,FALSE))</f>
        <v/>
      </c>
      <c r="D1213" s="259" t="str">
        <f>IF($B1213="","",VLOOKUP($B1213,資料表!$A:$C,3,FALSE))</f>
        <v/>
      </c>
      <c r="E1213" s="263"/>
      <c r="F1213" s="261" t="str">
        <f>IF($E1213="","",VLOOKUP($E1213,資料表!$G:$I,2,FALSE))</f>
        <v/>
      </c>
      <c r="G1213" s="262" t="str">
        <f>IF($E1213="","",VLOOKUP($E1213,資料表!$G:$I,3,FALSE))</f>
        <v/>
      </c>
      <c r="H1213" s="71"/>
      <c r="I1213" s="72"/>
      <c r="J1213" s="70"/>
      <c r="K1213" s="278">
        <f t="shared" si="38"/>
        <v>0</v>
      </c>
      <c r="L1213" s="278">
        <f t="shared" si="39"/>
        <v>0</v>
      </c>
      <c r="M1213" s="75"/>
      <c r="N1213" s="76"/>
      <c r="O1213" s="76"/>
      <c r="P1213" s="77"/>
      <c r="Q1213" s="18" t="str">
        <f>IF(B1213="","",VLOOKUP(B1213,資料表!$A$3:$D$198,4,0))</f>
        <v/>
      </c>
    </row>
    <row r="1214" spans="1:17" ht="20.100000000000001" customHeight="1">
      <c r="A1214" s="290" t="str">
        <f>IF(B1214="","",VLOOKUP(B1214,資料表!$A$3:$E$298,5,0))</f>
        <v/>
      </c>
      <c r="B1214" s="67"/>
      <c r="C1214" s="259" t="str">
        <f>IF($B1214="","",VLOOKUP($B1214,資料表!$A:$C,2,FALSE))</f>
        <v/>
      </c>
      <c r="D1214" s="259" t="str">
        <f>IF($B1214="","",VLOOKUP($B1214,資料表!$A:$C,3,FALSE))</f>
        <v/>
      </c>
      <c r="E1214" s="263"/>
      <c r="F1214" s="261" t="str">
        <f>IF($E1214="","",VLOOKUP($E1214,資料表!$G:$I,2,FALSE))</f>
        <v/>
      </c>
      <c r="G1214" s="262" t="str">
        <f>IF($E1214="","",VLOOKUP($E1214,資料表!$G:$I,3,FALSE))</f>
        <v/>
      </c>
      <c r="H1214" s="71"/>
      <c r="I1214" s="72"/>
      <c r="J1214" s="70"/>
      <c r="K1214" s="278">
        <f t="shared" si="38"/>
        <v>0</v>
      </c>
      <c r="L1214" s="278">
        <f t="shared" si="39"/>
        <v>0</v>
      </c>
      <c r="M1214" s="75"/>
      <c r="N1214" s="76"/>
      <c r="O1214" s="76"/>
      <c r="P1214" s="77"/>
      <c r="Q1214" s="18" t="str">
        <f>IF(B1214="","",VLOOKUP(B1214,資料表!$A$3:$D$198,4,0))</f>
        <v/>
      </c>
    </row>
    <row r="1215" spans="1:17" ht="20.100000000000001" customHeight="1">
      <c r="A1215" s="290" t="str">
        <f>IF(B1215="","",VLOOKUP(B1215,資料表!$A$3:$E$298,5,0))</f>
        <v/>
      </c>
      <c r="B1215" s="67"/>
      <c r="C1215" s="259" t="str">
        <f>IF($B1215="","",VLOOKUP($B1215,資料表!$A:$C,2,FALSE))</f>
        <v/>
      </c>
      <c r="D1215" s="259" t="str">
        <f>IF($B1215="","",VLOOKUP($B1215,資料表!$A:$C,3,FALSE))</f>
        <v/>
      </c>
      <c r="E1215" s="263"/>
      <c r="F1215" s="261" t="str">
        <f>IF($E1215="","",VLOOKUP($E1215,資料表!$G:$I,2,FALSE))</f>
        <v/>
      </c>
      <c r="G1215" s="262" t="str">
        <f>IF($E1215="","",VLOOKUP($E1215,資料表!$G:$I,3,FALSE))</f>
        <v/>
      </c>
      <c r="H1215" s="71"/>
      <c r="I1215" s="72"/>
      <c r="J1215" s="70"/>
      <c r="K1215" s="278">
        <f t="shared" si="38"/>
        <v>0</v>
      </c>
      <c r="L1215" s="278">
        <f t="shared" si="39"/>
        <v>0</v>
      </c>
      <c r="M1215" s="75"/>
      <c r="N1215" s="76"/>
      <c r="O1215" s="76"/>
      <c r="P1215" s="77"/>
      <c r="Q1215" s="18" t="str">
        <f>IF(B1215="","",VLOOKUP(B1215,資料表!$A$3:$D$198,4,0))</f>
        <v/>
      </c>
    </row>
    <row r="1216" spans="1:17" ht="20.100000000000001" customHeight="1">
      <c r="A1216" s="290" t="str">
        <f>IF(B1216="","",VLOOKUP(B1216,資料表!$A$3:$E$298,5,0))</f>
        <v/>
      </c>
      <c r="B1216" s="67"/>
      <c r="C1216" s="259" t="str">
        <f>IF($B1216="","",VLOOKUP($B1216,資料表!$A:$C,2,FALSE))</f>
        <v/>
      </c>
      <c r="D1216" s="259" t="str">
        <f>IF($B1216="","",VLOOKUP($B1216,資料表!$A:$C,3,FALSE))</f>
        <v/>
      </c>
      <c r="E1216" s="263"/>
      <c r="F1216" s="261" t="str">
        <f>IF($E1216="","",VLOOKUP($E1216,資料表!$G:$I,2,FALSE))</f>
        <v/>
      </c>
      <c r="G1216" s="262" t="str">
        <f>IF($E1216="","",VLOOKUP($E1216,資料表!$G:$I,3,FALSE))</f>
        <v/>
      </c>
      <c r="H1216" s="71"/>
      <c r="I1216" s="72"/>
      <c r="J1216" s="70"/>
      <c r="K1216" s="278">
        <f t="shared" si="38"/>
        <v>0</v>
      </c>
      <c r="L1216" s="278">
        <f t="shared" si="39"/>
        <v>0</v>
      </c>
      <c r="M1216" s="75"/>
      <c r="N1216" s="76"/>
      <c r="O1216" s="76"/>
      <c r="P1216" s="77"/>
      <c r="Q1216" s="18" t="str">
        <f>IF(B1216="","",VLOOKUP(B1216,資料表!$A$3:$D$198,4,0))</f>
        <v/>
      </c>
    </row>
    <row r="1217" spans="1:17" ht="20.100000000000001" customHeight="1">
      <c r="A1217" s="290" t="str">
        <f>IF(B1217="","",VLOOKUP(B1217,資料表!$A$3:$E$298,5,0))</f>
        <v/>
      </c>
      <c r="B1217" s="67"/>
      <c r="C1217" s="259" t="str">
        <f>IF($B1217="","",VLOOKUP($B1217,資料表!$A:$C,2,FALSE))</f>
        <v/>
      </c>
      <c r="D1217" s="259" t="str">
        <f>IF($B1217="","",VLOOKUP($B1217,資料表!$A:$C,3,FALSE))</f>
        <v/>
      </c>
      <c r="E1217" s="263"/>
      <c r="F1217" s="261" t="str">
        <f>IF($E1217="","",VLOOKUP($E1217,資料表!$G:$I,2,FALSE))</f>
        <v/>
      </c>
      <c r="G1217" s="262" t="str">
        <f>IF($E1217="","",VLOOKUP($E1217,資料表!$G:$I,3,FALSE))</f>
        <v/>
      </c>
      <c r="H1217" s="71"/>
      <c r="I1217" s="72"/>
      <c r="J1217" s="70"/>
      <c r="K1217" s="278">
        <f t="shared" si="38"/>
        <v>0</v>
      </c>
      <c r="L1217" s="278">
        <f t="shared" si="39"/>
        <v>0</v>
      </c>
      <c r="M1217" s="75"/>
      <c r="N1217" s="76"/>
      <c r="O1217" s="76"/>
      <c r="P1217" s="77"/>
      <c r="Q1217" s="18" t="str">
        <f>IF(B1217="","",VLOOKUP(B1217,資料表!$A$3:$D$198,4,0))</f>
        <v/>
      </c>
    </row>
    <row r="1218" spans="1:17" ht="20.100000000000001" customHeight="1">
      <c r="A1218" s="290" t="str">
        <f>IF(B1218="","",VLOOKUP(B1218,資料表!$A$3:$E$298,5,0))</f>
        <v/>
      </c>
      <c r="B1218" s="67"/>
      <c r="C1218" s="259" t="str">
        <f>IF($B1218="","",VLOOKUP($B1218,資料表!$A:$C,2,FALSE))</f>
        <v/>
      </c>
      <c r="D1218" s="259" t="str">
        <f>IF($B1218="","",VLOOKUP($B1218,資料表!$A:$C,3,FALSE))</f>
        <v/>
      </c>
      <c r="E1218" s="263"/>
      <c r="F1218" s="261" t="str">
        <f>IF($E1218="","",VLOOKUP($E1218,資料表!$G:$I,2,FALSE))</f>
        <v/>
      </c>
      <c r="G1218" s="262" t="str">
        <f>IF($E1218="","",VLOOKUP($E1218,資料表!$G:$I,3,FALSE))</f>
        <v/>
      </c>
      <c r="H1218" s="71"/>
      <c r="I1218" s="72"/>
      <c r="J1218" s="70"/>
      <c r="K1218" s="278">
        <f t="shared" si="38"/>
        <v>0</v>
      </c>
      <c r="L1218" s="278">
        <f t="shared" si="39"/>
        <v>0</v>
      </c>
      <c r="M1218" s="75"/>
      <c r="N1218" s="76"/>
      <c r="O1218" s="76"/>
      <c r="P1218" s="77"/>
      <c r="Q1218" s="18" t="str">
        <f>IF(B1218="","",VLOOKUP(B1218,資料表!$A$3:$D$198,4,0))</f>
        <v/>
      </c>
    </row>
    <row r="1219" spans="1:17" ht="20.100000000000001" customHeight="1">
      <c r="A1219" s="290" t="str">
        <f>IF(B1219="","",VLOOKUP(B1219,資料表!$A$3:$E$298,5,0))</f>
        <v/>
      </c>
      <c r="B1219" s="67"/>
      <c r="C1219" s="259" t="str">
        <f>IF($B1219="","",VLOOKUP($B1219,資料表!$A:$C,2,FALSE))</f>
        <v/>
      </c>
      <c r="D1219" s="259" t="str">
        <f>IF($B1219="","",VLOOKUP($B1219,資料表!$A:$C,3,FALSE))</f>
        <v/>
      </c>
      <c r="E1219" s="263"/>
      <c r="F1219" s="261" t="str">
        <f>IF($E1219="","",VLOOKUP($E1219,資料表!$G:$I,2,FALSE))</f>
        <v/>
      </c>
      <c r="G1219" s="262" t="str">
        <f>IF($E1219="","",VLOOKUP($E1219,資料表!$G:$I,3,FALSE))</f>
        <v/>
      </c>
      <c r="H1219" s="71"/>
      <c r="I1219" s="72"/>
      <c r="J1219" s="70"/>
      <c r="K1219" s="278">
        <f t="shared" si="38"/>
        <v>0</v>
      </c>
      <c r="L1219" s="278">
        <f t="shared" si="39"/>
        <v>0</v>
      </c>
      <c r="M1219" s="75"/>
      <c r="N1219" s="76"/>
      <c r="O1219" s="76"/>
      <c r="P1219" s="77"/>
      <c r="Q1219" s="18" t="str">
        <f>IF(B1219="","",VLOOKUP(B1219,資料表!$A$3:$D$198,4,0))</f>
        <v/>
      </c>
    </row>
    <row r="1220" spans="1:17" ht="20.100000000000001" customHeight="1">
      <c r="A1220" s="290" t="str">
        <f>IF(B1220="","",VLOOKUP(B1220,資料表!$A$3:$E$298,5,0))</f>
        <v/>
      </c>
      <c r="B1220" s="67"/>
      <c r="C1220" s="259" t="str">
        <f>IF($B1220="","",VLOOKUP($B1220,資料表!$A:$C,2,FALSE))</f>
        <v/>
      </c>
      <c r="D1220" s="259" t="str">
        <f>IF($B1220="","",VLOOKUP($B1220,資料表!$A:$C,3,FALSE))</f>
        <v/>
      </c>
      <c r="E1220" s="263"/>
      <c r="F1220" s="261" t="str">
        <f>IF($E1220="","",VLOOKUP($E1220,資料表!$G:$I,2,FALSE))</f>
        <v/>
      </c>
      <c r="G1220" s="262" t="str">
        <f>IF($E1220="","",VLOOKUP($E1220,資料表!$G:$I,3,FALSE))</f>
        <v/>
      </c>
      <c r="H1220" s="71"/>
      <c r="I1220" s="72"/>
      <c r="J1220" s="70"/>
      <c r="K1220" s="278">
        <f t="shared" si="38"/>
        <v>0</v>
      </c>
      <c r="L1220" s="278">
        <f t="shared" si="39"/>
        <v>0</v>
      </c>
      <c r="M1220" s="75"/>
      <c r="N1220" s="76"/>
      <c r="O1220" s="76"/>
      <c r="P1220" s="77"/>
      <c r="Q1220" s="18" t="str">
        <f>IF(B1220="","",VLOOKUP(B1220,資料表!$A$3:$D$198,4,0))</f>
        <v/>
      </c>
    </row>
    <row r="1221" spans="1:17" ht="20.100000000000001" customHeight="1">
      <c r="A1221" s="290" t="str">
        <f>IF(B1221="","",VLOOKUP(B1221,資料表!$A$3:$E$298,5,0))</f>
        <v/>
      </c>
      <c r="B1221" s="67"/>
      <c r="C1221" s="259" t="str">
        <f>IF($B1221="","",VLOOKUP($B1221,資料表!$A:$C,2,FALSE))</f>
        <v/>
      </c>
      <c r="D1221" s="259" t="str">
        <f>IF($B1221="","",VLOOKUP($B1221,資料表!$A:$C,3,FALSE))</f>
        <v/>
      </c>
      <c r="E1221" s="263"/>
      <c r="F1221" s="261" t="str">
        <f>IF($E1221="","",VLOOKUP($E1221,資料表!$G:$I,2,FALSE))</f>
        <v/>
      </c>
      <c r="G1221" s="262" t="str">
        <f>IF($E1221="","",VLOOKUP($E1221,資料表!$G:$I,3,FALSE))</f>
        <v/>
      </c>
      <c r="H1221" s="71"/>
      <c r="I1221" s="72"/>
      <c r="J1221" s="70"/>
      <c r="K1221" s="278">
        <f t="shared" si="38"/>
        <v>0</v>
      </c>
      <c r="L1221" s="278">
        <f t="shared" si="39"/>
        <v>0</v>
      </c>
      <c r="M1221" s="75"/>
      <c r="N1221" s="76"/>
      <c r="O1221" s="76"/>
      <c r="P1221" s="77"/>
      <c r="Q1221" s="18" t="str">
        <f>IF(B1221="","",VLOOKUP(B1221,資料表!$A$3:$D$198,4,0))</f>
        <v/>
      </c>
    </row>
    <row r="1222" spans="1:17" ht="20.100000000000001" customHeight="1">
      <c r="A1222" s="290" t="str">
        <f>IF(B1222="","",VLOOKUP(B1222,資料表!$A$3:$E$298,5,0))</f>
        <v/>
      </c>
      <c r="B1222" s="67"/>
      <c r="C1222" s="259" t="str">
        <f>IF($B1222="","",VLOOKUP($B1222,資料表!$A:$C,2,FALSE))</f>
        <v/>
      </c>
      <c r="D1222" s="259" t="str">
        <f>IF($B1222="","",VLOOKUP($B1222,資料表!$A:$C,3,FALSE))</f>
        <v/>
      </c>
      <c r="E1222" s="263"/>
      <c r="F1222" s="261" t="str">
        <f>IF($E1222="","",VLOOKUP($E1222,資料表!$G:$I,2,FALSE))</f>
        <v/>
      </c>
      <c r="G1222" s="262" t="str">
        <f>IF($E1222="","",VLOOKUP($E1222,資料表!$G:$I,3,FALSE))</f>
        <v/>
      </c>
      <c r="H1222" s="71"/>
      <c r="I1222" s="72"/>
      <c r="J1222" s="70"/>
      <c r="K1222" s="278">
        <f t="shared" si="38"/>
        <v>0</v>
      </c>
      <c r="L1222" s="278">
        <f t="shared" si="39"/>
        <v>0</v>
      </c>
      <c r="M1222" s="75"/>
      <c r="N1222" s="76"/>
      <c r="O1222" s="76"/>
      <c r="P1222" s="77"/>
      <c r="Q1222" s="18" t="str">
        <f>IF(B1222="","",VLOOKUP(B1222,資料表!$A$3:$D$198,4,0))</f>
        <v/>
      </c>
    </row>
    <row r="1223" spans="1:17" ht="20.100000000000001" customHeight="1">
      <c r="A1223" s="290" t="str">
        <f>IF(B1223="","",VLOOKUP(B1223,資料表!$A$3:$E$298,5,0))</f>
        <v/>
      </c>
      <c r="B1223" s="67"/>
      <c r="C1223" s="259" t="str">
        <f>IF($B1223="","",VLOOKUP($B1223,資料表!$A:$C,2,FALSE))</f>
        <v/>
      </c>
      <c r="D1223" s="259" t="str">
        <f>IF($B1223="","",VLOOKUP($B1223,資料表!$A:$C,3,FALSE))</f>
        <v/>
      </c>
      <c r="E1223" s="263"/>
      <c r="F1223" s="261" t="str">
        <f>IF($E1223="","",VLOOKUP($E1223,資料表!$G:$I,2,FALSE))</f>
        <v/>
      </c>
      <c r="G1223" s="262" t="str">
        <f>IF($E1223="","",VLOOKUP($E1223,資料表!$G:$I,3,FALSE))</f>
        <v/>
      </c>
      <c r="H1223" s="71"/>
      <c r="I1223" s="72"/>
      <c r="J1223" s="70"/>
      <c r="K1223" s="278">
        <f t="shared" si="38"/>
        <v>0</v>
      </c>
      <c r="L1223" s="278">
        <f t="shared" si="39"/>
        <v>0</v>
      </c>
      <c r="M1223" s="75"/>
      <c r="N1223" s="76"/>
      <c r="O1223" s="76"/>
      <c r="P1223" s="77"/>
      <c r="Q1223" s="18" t="str">
        <f>IF(B1223="","",VLOOKUP(B1223,資料表!$A$3:$D$198,4,0))</f>
        <v/>
      </c>
    </row>
    <row r="1224" spans="1:17" ht="20.100000000000001" customHeight="1">
      <c r="A1224" s="290" t="str">
        <f>IF(B1224="","",VLOOKUP(B1224,資料表!$A$3:$E$298,5,0))</f>
        <v/>
      </c>
      <c r="B1224" s="67"/>
      <c r="C1224" s="259" t="str">
        <f>IF($B1224="","",VLOOKUP($B1224,資料表!$A:$C,2,FALSE))</f>
        <v/>
      </c>
      <c r="D1224" s="259" t="str">
        <f>IF($B1224="","",VLOOKUP($B1224,資料表!$A:$C,3,FALSE))</f>
        <v/>
      </c>
      <c r="E1224" s="263"/>
      <c r="F1224" s="261" t="str">
        <f>IF($E1224="","",VLOOKUP($E1224,資料表!$G:$I,2,FALSE))</f>
        <v/>
      </c>
      <c r="G1224" s="262" t="str">
        <f>IF($E1224="","",VLOOKUP($E1224,資料表!$G:$I,3,FALSE))</f>
        <v/>
      </c>
      <c r="H1224" s="71"/>
      <c r="I1224" s="72"/>
      <c r="J1224" s="70"/>
      <c r="K1224" s="278">
        <f t="shared" si="38"/>
        <v>0</v>
      </c>
      <c r="L1224" s="278">
        <f t="shared" si="39"/>
        <v>0</v>
      </c>
      <c r="M1224" s="75"/>
      <c r="N1224" s="76"/>
      <c r="O1224" s="76"/>
      <c r="P1224" s="77"/>
      <c r="Q1224" s="18" t="str">
        <f>IF(B1224="","",VLOOKUP(B1224,資料表!$A$3:$D$198,4,0))</f>
        <v/>
      </c>
    </row>
    <row r="1225" spans="1:17" ht="20.100000000000001" customHeight="1">
      <c r="A1225" s="290" t="str">
        <f>IF(B1225="","",VLOOKUP(B1225,資料表!$A$3:$E$298,5,0))</f>
        <v/>
      </c>
      <c r="B1225" s="67"/>
      <c r="C1225" s="259" t="str">
        <f>IF($B1225="","",VLOOKUP($B1225,資料表!$A:$C,2,FALSE))</f>
        <v/>
      </c>
      <c r="D1225" s="259" t="str">
        <f>IF($B1225="","",VLOOKUP($B1225,資料表!$A:$C,3,FALSE))</f>
        <v/>
      </c>
      <c r="E1225" s="263"/>
      <c r="F1225" s="261" t="str">
        <f>IF($E1225="","",VLOOKUP($E1225,資料表!$G:$I,2,FALSE))</f>
        <v/>
      </c>
      <c r="G1225" s="262" t="str">
        <f>IF($E1225="","",VLOOKUP($E1225,資料表!$G:$I,3,FALSE))</f>
        <v/>
      </c>
      <c r="H1225" s="71"/>
      <c r="I1225" s="72"/>
      <c r="J1225" s="70"/>
      <c r="K1225" s="278">
        <f t="shared" si="38"/>
        <v>0</v>
      </c>
      <c r="L1225" s="278">
        <f t="shared" si="39"/>
        <v>0</v>
      </c>
      <c r="M1225" s="75"/>
      <c r="N1225" s="76"/>
      <c r="O1225" s="76"/>
      <c r="P1225" s="77"/>
      <c r="Q1225" s="18" t="str">
        <f>IF(B1225="","",VLOOKUP(B1225,資料表!$A$3:$D$198,4,0))</f>
        <v/>
      </c>
    </row>
    <row r="1226" spans="1:17" ht="20.100000000000001" customHeight="1">
      <c r="A1226" s="290" t="str">
        <f>IF(B1226="","",VLOOKUP(B1226,資料表!$A$3:$E$298,5,0))</f>
        <v/>
      </c>
      <c r="B1226" s="67"/>
      <c r="C1226" s="259" t="str">
        <f>IF($B1226="","",VLOOKUP($B1226,資料表!$A:$C,2,FALSE))</f>
        <v/>
      </c>
      <c r="D1226" s="259" t="str">
        <f>IF($B1226="","",VLOOKUP($B1226,資料表!$A:$C,3,FALSE))</f>
        <v/>
      </c>
      <c r="E1226" s="263"/>
      <c r="F1226" s="261" t="str">
        <f>IF($E1226="","",VLOOKUP($E1226,資料表!$G:$I,2,FALSE))</f>
        <v/>
      </c>
      <c r="G1226" s="262" t="str">
        <f>IF($E1226="","",VLOOKUP($E1226,資料表!$G:$I,3,FALSE))</f>
        <v/>
      </c>
      <c r="H1226" s="71"/>
      <c r="I1226" s="72"/>
      <c r="J1226" s="70"/>
      <c r="K1226" s="278">
        <f t="shared" si="38"/>
        <v>0</v>
      </c>
      <c r="L1226" s="278">
        <f t="shared" si="39"/>
        <v>0</v>
      </c>
      <c r="M1226" s="75"/>
      <c r="N1226" s="76"/>
      <c r="O1226" s="76"/>
      <c r="P1226" s="77"/>
      <c r="Q1226" s="18" t="str">
        <f>IF(B1226="","",VLOOKUP(B1226,資料表!$A$3:$D$198,4,0))</f>
        <v/>
      </c>
    </row>
    <row r="1227" spans="1:17" ht="20.100000000000001" customHeight="1">
      <c r="A1227" s="290" t="str">
        <f>IF(B1227="","",VLOOKUP(B1227,資料表!$A$3:$E$298,5,0))</f>
        <v/>
      </c>
      <c r="B1227" s="67"/>
      <c r="C1227" s="259" t="str">
        <f>IF($B1227="","",VLOOKUP($B1227,資料表!$A:$C,2,FALSE))</f>
        <v/>
      </c>
      <c r="D1227" s="259" t="str">
        <f>IF($B1227="","",VLOOKUP($B1227,資料表!$A:$C,3,FALSE))</f>
        <v/>
      </c>
      <c r="E1227" s="263"/>
      <c r="F1227" s="261" t="str">
        <f>IF($E1227="","",VLOOKUP($E1227,資料表!$G:$I,2,FALSE))</f>
        <v/>
      </c>
      <c r="G1227" s="262" t="str">
        <f>IF($E1227="","",VLOOKUP($E1227,資料表!$G:$I,3,FALSE))</f>
        <v/>
      </c>
      <c r="H1227" s="71"/>
      <c r="I1227" s="72"/>
      <c r="J1227" s="70"/>
      <c r="K1227" s="278">
        <f t="shared" ref="K1227:K1290" si="40">IF(OR($M1227=1,$M1227=""),ROUND($J1227*0.05,0),0)</f>
        <v>0</v>
      </c>
      <c r="L1227" s="278">
        <f t="shared" si="39"/>
        <v>0</v>
      </c>
      <c r="M1227" s="75"/>
      <c r="N1227" s="76"/>
      <c r="O1227" s="76"/>
      <c r="P1227" s="77"/>
      <c r="Q1227" s="18" t="str">
        <f>IF(B1227="","",VLOOKUP(B1227,資料表!$A$3:$D$198,4,0))</f>
        <v/>
      </c>
    </row>
    <row r="1228" spans="1:17" ht="20.100000000000001" customHeight="1">
      <c r="A1228" s="290" t="str">
        <f>IF(B1228="","",VLOOKUP(B1228,資料表!$A$3:$E$298,5,0))</f>
        <v/>
      </c>
      <c r="B1228" s="67"/>
      <c r="C1228" s="259" t="str">
        <f>IF($B1228="","",VLOOKUP($B1228,資料表!$A:$C,2,FALSE))</f>
        <v/>
      </c>
      <c r="D1228" s="259" t="str">
        <f>IF($B1228="","",VLOOKUP($B1228,資料表!$A:$C,3,FALSE))</f>
        <v/>
      </c>
      <c r="E1228" s="263"/>
      <c r="F1228" s="261" t="str">
        <f>IF($E1228="","",VLOOKUP($E1228,資料表!$G:$I,2,FALSE))</f>
        <v/>
      </c>
      <c r="G1228" s="262" t="str">
        <f>IF($E1228="","",VLOOKUP($E1228,資料表!$G:$I,3,FALSE))</f>
        <v/>
      </c>
      <c r="H1228" s="71"/>
      <c r="I1228" s="72"/>
      <c r="J1228" s="70"/>
      <c r="K1228" s="278">
        <f t="shared" si="40"/>
        <v>0</v>
      </c>
      <c r="L1228" s="278">
        <f t="shared" ref="L1228:L1291" si="41">SUM(J1228:K1228)</f>
        <v>0</v>
      </c>
      <c r="M1228" s="75"/>
      <c r="N1228" s="76"/>
      <c r="O1228" s="76"/>
      <c r="P1228" s="77"/>
      <c r="Q1228" s="18" t="str">
        <f>IF(B1228="","",VLOOKUP(B1228,資料表!$A$3:$D$198,4,0))</f>
        <v/>
      </c>
    </row>
    <row r="1229" spans="1:17" ht="20.100000000000001" customHeight="1">
      <c r="A1229" s="290" t="str">
        <f>IF(B1229="","",VLOOKUP(B1229,資料表!$A$3:$E$298,5,0))</f>
        <v/>
      </c>
      <c r="B1229" s="67"/>
      <c r="C1229" s="259" t="str">
        <f>IF($B1229="","",VLOOKUP($B1229,資料表!$A:$C,2,FALSE))</f>
        <v/>
      </c>
      <c r="D1229" s="259" t="str">
        <f>IF($B1229="","",VLOOKUP($B1229,資料表!$A:$C,3,FALSE))</f>
        <v/>
      </c>
      <c r="E1229" s="263"/>
      <c r="F1229" s="261" t="str">
        <f>IF($E1229="","",VLOOKUP($E1229,資料表!$G:$I,2,FALSE))</f>
        <v/>
      </c>
      <c r="G1229" s="262" t="str">
        <f>IF($E1229="","",VLOOKUP($E1229,資料表!$G:$I,3,FALSE))</f>
        <v/>
      </c>
      <c r="H1229" s="71"/>
      <c r="I1229" s="72"/>
      <c r="J1229" s="70"/>
      <c r="K1229" s="278">
        <f t="shared" si="40"/>
        <v>0</v>
      </c>
      <c r="L1229" s="278">
        <f t="shared" si="41"/>
        <v>0</v>
      </c>
      <c r="M1229" s="75"/>
      <c r="N1229" s="76"/>
      <c r="O1229" s="76"/>
      <c r="P1229" s="77"/>
      <c r="Q1229" s="18" t="str">
        <f>IF(B1229="","",VLOOKUP(B1229,資料表!$A$3:$D$198,4,0))</f>
        <v/>
      </c>
    </row>
    <row r="1230" spans="1:17" ht="20.100000000000001" customHeight="1">
      <c r="A1230" s="290" t="str">
        <f>IF(B1230="","",VLOOKUP(B1230,資料表!$A$3:$E$298,5,0))</f>
        <v/>
      </c>
      <c r="B1230" s="67"/>
      <c r="C1230" s="259" t="str">
        <f>IF($B1230="","",VLOOKUP($B1230,資料表!$A:$C,2,FALSE))</f>
        <v/>
      </c>
      <c r="D1230" s="259" t="str">
        <f>IF($B1230="","",VLOOKUP($B1230,資料表!$A:$C,3,FALSE))</f>
        <v/>
      </c>
      <c r="E1230" s="263"/>
      <c r="F1230" s="261" t="str">
        <f>IF($E1230="","",VLOOKUP($E1230,資料表!$G:$I,2,FALSE))</f>
        <v/>
      </c>
      <c r="G1230" s="262" t="str">
        <f>IF($E1230="","",VLOOKUP($E1230,資料表!$G:$I,3,FALSE))</f>
        <v/>
      </c>
      <c r="H1230" s="71"/>
      <c r="I1230" s="72"/>
      <c r="J1230" s="70"/>
      <c r="K1230" s="278">
        <f t="shared" si="40"/>
        <v>0</v>
      </c>
      <c r="L1230" s="278">
        <f t="shared" si="41"/>
        <v>0</v>
      </c>
      <c r="M1230" s="75"/>
      <c r="N1230" s="76"/>
      <c r="O1230" s="76"/>
      <c r="P1230" s="77"/>
      <c r="Q1230" s="18" t="str">
        <f>IF(B1230="","",VLOOKUP(B1230,資料表!$A$3:$D$198,4,0))</f>
        <v/>
      </c>
    </row>
    <row r="1231" spans="1:17" ht="20.100000000000001" customHeight="1">
      <c r="A1231" s="290" t="str">
        <f>IF(B1231="","",VLOOKUP(B1231,資料表!$A$3:$E$298,5,0))</f>
        <v/>
      </c>
      <c r="B1231" s="67"/>
      <c r="C1231" s="259" t="str">
        <f>IF($B1231="","",VLOOKUP($B1231,資料表!$A:$C,2,FALSE))</f>
        <v/>
      </c>
      <c r="D1231" s="259" t="str">
        <f>IF($B1231="","",VLOOKUP($B1231,資料表!$A:$C,3,FALSE))</f>
        <v/>
      </c>
      <c r="E1231" s="263"/>
      <c r="F1231" s="261" t="str">
        <f>IF($E1231="","",VLOOKUP($E1231,資料表!$G:$I,2,FALSE))</f>
        <v/>
      </c>
      <c r="G1231" s="262" t="str">
        <f>IF($E1231="","",VLOOKUP($E1231,資料表!$G:$I,3,FALSE))</f>
        <v/>
      </c>
      <c r="H1231" s="71"/>
      <c r="I1231" s="72"/>
      <c r="J1231" s="70"/>
      <c r="K1231" s="278">
        <f t="shared" si="40"/>
        <v>0</v>
      </c>
      <c r="L1231" s="278">
        <f t="shared" si="41"/>
        <v>0</v>
      </c>
      <c r="M1231" s="75"/>
      <c r="N1231" s="76"/>
      <c r="O1231" s="76"/>
      <c r="P1231" s="77"/>
      <c r="Q1231" s="18" t="str">
        <f>IF(B1231="","",VLOOKUP(B1231,資料表!$A$3:$D$198,4,0))</f>
        <v/>
      </c>
    </row>
    <row r="1232" spans="1:17" ht="20.100000000000001" customHeight="1">
      <c r="A1232" s="290" t="str">
        <f>IF(B1232="","",VLOOKUP(B1232,資料表!$A$3:$E$298,5,0))</f>
        <v/>
      </c>
      <c r="B1232" s="67"/>
      <c r="C1232" s="259" t="str">
        <f>IF($B1232="","",VLOOKUP($B1232,資料表!$A:$C,2,FALSE))</f>
        <v/>
      </c>
      <c r="D1232" s="259" t="str">
        <f>IF($B1232="","",VLOOKUP($B1232,資料表!$A:$C,3,FALSE))</f>
        <v/>
      </c>
      <c r="E1232" s="263"/>
      <c r="F1232" s="261" t="str">
        <f>IF($E1232="","",VLOOKUP($E1232,資料表!$G:$I,2,FALSE))</f>
        <v/>
      </c>
      <c r="G1232" s="262" t="str">
        <f>IF($E1232="","",VLOOKUP($E1232,資料表!$G:$I,3,FALSE))</f>
        <v/>
      </c>
      <c r="H1232" s="71"/>
      <c r="I1232" s="72"/>
      <c r="J1232" s="70"/>
      <c r="K1232" s="278">
        <f t="shared" si="40"/>
        <v>0</v>
      </c>
      <c r="L1232" s="278">
        <f t="shared" si="41"/>
        <v>0</v>
      </c>
      <c r="M1232" s="75"/>
      <c r="N1232" s="76"/>
      <c r="O1232" s="76"/>
      <c r="P1232" s="77"/>
      <c r="Q1232" s="18" t="str">
        <f>IF(B1232="","",VLOOKUP(B1232,資料表!$A$3:$D$198,4,0))</f>
        <v/>
      </c>
    </row>
    <row r="1233" spans="1:17" ht="20.100000000000001" customHeight="1">
      <c r="A1233" s="290" t="str">
        <f>IF(B1233="","",VLOOKUP(B1233,資料表!$A$3:$E$298,5,0))</f>
        <v/>
      </c>
      <c r="B1233" s="67"/>
      <c r="C1233" s="259" t="str">
        <f>IF($B1233="","",VLOOKUP($B1233,資料表!$A:$C,2,FALSE))</f>
        <v/>
      </c>
      <c r="D1233" s="259" t="str">
        <f>IF($B1233="","",VLOOKUP($B1233,資料表!$A:$C,3,FALSE))</f>
        <v/>
      </c>
      <c r="E1233" s="263"/>
      <c r="F1233" s="261" t="str">
        <f>IF($E1233="","",VLOOKUP($E1233,資料表!$G:$I,2,FALSE))</f>
        <v/>
      </c>
      <c r="G1233" s="262" t="str">
        <f>IF($E1233="","",VLOOKUP($E1233,資料表!$G:$I,3,FALSE))</f>
        <v/>
      </c>
      <c r="H1233" s="71"/>
      <c r="I1233" s="72"/>
      <c r="J1233" s="70"/>
      <c r="K1233" s="278">
        <f t="shared" si="40"/>
        <v>0</v>
      </c>
      <c r="L1233" s="278">
        <f t="shared" si="41"/>
        <v>0</v>
      </c>
      <c r="M1233" s="75"/>
      <c r="N1233" s="76"/>
      <c r="O1233" s="76"/>
      <c r="P1233" s="77"/>
      <c r="Q1233" s="18" t="str">
        <f>IF(B1233="","",VLOOKUP(B1233,資料表!$A$3:$D$198,4,0))</f>
        <v/>
      </c>
    </row>
    <row r="1234" spans="1:17" ht="20.100000000000001" customHeight="1">
      <c r="A1234" s="290" t="str">
        <f>IF(B1234="","",VLOOKUP(B1234,資料表!$A$3:$E$298,5,0))</f>
        <v/>
      </c>
      <c r="B1234" s="67"/>
      <c r="C1234" s="259" t="str">
        <f>IF($B1234="","",VLOOKUP($B1234,資料表!$A:$C,2,FALSE))</f>
        <v/>
      </c>
      <c r="D1234" s="259" t="str">
        <f>IF($B1234="","",VLOOKUP($B1234,資料表!$A:$C,3,FALSE))</f>
        <v/>
      </c>
      <c r="E1234" s="263"/>
      <c r="F1234" s="261" t="str">
        <f>IF($E1234="","",VLOOKUP($E1234,資料表!$G:$I,2,FALSE))</f>
        <v/>
      </c>
      <c r="G1234" s="262" t="str">
        <f>IF($E1234="","",VLOOKUP($E1234,資料表!$G:$I,3,FALSE))</f>
        <v/>
      </c>
      <c r="H1234" s="71"/>
      <c r="I1234" s="72"/>
      <c r="J1234" s="70"/>
      <c r="K1234" s="278">
        <f t="shared" si="40"/>
        <v>0</v>
      </c>
      <c r="L1234" s="278">
        <f t="shared" si="41"/>
        <v>0</v>
      </c>
      <c r="M1234" s="75"/>
      <c r="N1234" s="76"/>
      <c r="O1234" s="76"/>
      <c r="P1234" s="77"/>
      <c r="Q1234" s="18" t="str">
        <f>IF(B1234="","",VLOOKUP(B1234,資料表!$A$3:$D$198,4,0))</f>
        <v/>
      </c>
    </row>
    <row r="1235" spans="1:17" ht="20.100000000000001" customHeight="1">
      <c r="A1235" s="290" t="str">
        <f>IF(B1235="","",VLOOKUP(B1235,資料表!$A$3:$E$298,5,0))</f>
        <v/>
      </c>
      <c r="B1235" s="67"/>
      <c r="C1235" s="259" t="str">
        <f>IF($B1235="","",VLOOKUP($B1235,資料表!$A:$C,2,FALSE))</f>
        <v/>
      </c>
      <c r="D1235" s="259" t="str">
        <f>IF($B1235="","",VLOOKUP($B1235,資料表!$A:$C,3,FALSE))</f>
        <v/>
      </c>
      <c r="E1235" s="263"/>
      <c r="F1235" s="261" t="str">
        <f>IF($E1235="","",VLOOKUP($E1235,資料表!$G:$I,2,FALSE))</f>
        <v/>
      </c>
      <c r="G1235" s="262" t="str">
        <f>IF($E1235="","",VLOOKUP($E1235,資料表!$G:$I,3,FALSE))</f>
        <v/>
      </c>
      <c r="H1235" s="71"/>
      <c r="I1235" s="72"/>
      <c r="J1235" s="70"/>
      <c r="K1235" s="278">
        <f t="shared" si="40"/>
        <v>0</v>
      </c>
      <c r="L1235" s="278">
        <f t="shared" si="41"/>
        <v>0</v>
      </c>
      <c r="M1235" s="75"/>
      <c r="N1235" s="76"/>
      <c r="O1235" s="76"/>
      <c r="P1235" s="77"/>
      <c r="Q1235" s="18" t="str">
        <f>IF(B1235="","",VLOOKUP(B1235,資料表!$A$3:$D$198,4,0))</f>
        <v/>
      </c>
    </row>
    <row r="1236" spans="1:17" ht="20.100000000000001" customHeight="1">
      <c r="A1236" s="290" t="str">
        <f>IF(B1236="","",VLOOKUP(B1236,資料表!$A$3:$E$298,5,0))</f>
        <v/>
      </c>
      <c r="B1236" s="67"/>
      <c r="C1236" s="259" t="str">
        <f>IF($B1236="","",VLOOKUP($B1236,資料表!$A:$C,2,FALSE))</f>
        <v/>
      </c>
      <c r="D1236" s="259" t="str">
        <f>IF($B1236="","",VLOOKUP($B1236,資料表!$A:$C,3,FALSE))</f>
        <v/>
      </c>
      <c r="E1236" s="263"/>
      <c r="F1236" s="261" t="str">
        <f>IF($E1236="","",VLOOKUP($E1236,資料表!$G:$I,2,FALSE))</f>
        <v/>
      </c>
      <c r="G1236" s="262" t="str">
        <f>IF($E1236="","",VLOOKUP($E1236,資料表!$G:$I,3,FALSE))</f>
        <v/>
      </c>
      <c r="H1236" s="71"/>
      <c r="I1236" s="72"/>
      <c r="J1236" s="70"/>
      <c r="K1236" s="278">
        <f t="shared" si="40"/>
        <v>0</v>
      </c>
      <c r="L1236" s="278">
        <f t="shared" si="41"/>
        <v>0</v>
      </c>
      <c r="M1236" s="75"/>
      <c r="N1236" s="76"/>
      <c r="O1236" s="76"/>
      <c r="P1236" s="77"/>
      <c r="Q1236" s="18" t="str">
        <f>IF(B1236="","",VLOOKUP(B1236,資料表!$A$3:$D$198,4,0))</f>
        <v/>
      </c>
    </row>
    <row r="1237" spans="1:17" ht="20.100000000000001" customHeight="1">
      <c r="A1237" s="290" t="str">
        <f>IF(B1237="","",VLOOKUP(B1237,資料表!$A$3:$E$298,5,0))</f>
        <v/>
      </c>
      <c r="B1237" s="67"/>
      <c r="C1237" s="259" t="str">
        <f>IF($B1237="","",VLOOKUP($B1237,資料表!$A:$C,2,FALSE))</f>
        <v/>
      </c>
      <c r="D1237" s="259" t="str">
        <f>IF($B1237="","",VLOOKUP($B1237,資料表!$A:$C,3,FALSE))</f>
        <v/>
      </c>
      <c r="E1237" s="263"/>
      <c r="F1237" s="261" t="str">
        <f>IF($E1237="","",VLOOKUP($E1237,資料表!$G:$I,2,FALSE))</f>
        <v/>
      </c>
      <c r="G1237" s="262" t="str">
        <f>IF($E1237="","",VLOOKUP($E1237,資料表!$G:$I,3,FALSE))</f>
        <v/>
      </c>
      <c r="H1237" s="71"/>
      <c r="I1237" s="72"/>
      <c r="J1237" s="70"/>
      <c r="K1237" s="278">
        <f t="shared" si="40"/>
        <v>0</v>
      </c>
      <c r="L1237" s="278">
        <f t="shared" si="41"/>
        <v>0</v>
      </c>
      <c r="M1237" s="75"/>
      <c r="N1237" s="76"/>
      <c r="O1237" s="76"/>
      <c r="P1237" s="77"/>
      <c r="Q1237" s="18" t="str">
        <f>IF(B1237="","",VLOOKUP(B1237,資料表!$A$3:$D$198,4,0))</f>
        <v/>
      </c>
    </row>
    <row r="1238" spans="1:17" ht="20.100000000000001" customHeight="1">
      <c r="A1238" s="290" t="str">
        <f>IF(B1238="","",VLOOKUP(B1238,資料表!$A$3:$E$298,5,0))</f>
        <v/>
      </c>
      <c r="B1238" s="67"/>
      <c r="C1238" s="259" t="str">
        <f>IF($B1238="","",VLOOKUP($B1238,資料表!$A:$C,2,FALSE))</f>
        <v/>
      </c>
      <c r="D1238" s="259" t="str">
        <f>IF($B1238="","",VLOOKUP($B1238,資料表!$A:$C,3,FALSE))</f>
        <v/>
      </c>
      <c r="E1238" s="263"/>
      <c r="F1238" s="261" t="str">
        <f>IF($E1238="","",VLOOKUP($E1238,資料表!$G:$I,2,FALSE))</f>
        <v/>
      </c>
      <c r="G1238" s="262" t="str">
        <f>IF($E1238="","",VLOOKUP($E1238,資料表!$G:$I,3,FALSE))</f>
        <v/>
      </c>
      <c r="H1238" s="71"/>
      <c r="I1238" s="72"/>
      <c r="J1238" s="70"/>
      <c r="K1238" s="278">
        <f t="shared" si="40"/>
        <v>0</v>
      </c>
      <c r="L1238" s="278">
        <f t="shared" si="41"/>
        <v>0</v>
      </c>
      <c r="M1238" s="75"/>
      <c r="N1238" s="76"/>
      <c r="O1238" s="76"/>
      <c r="P1238" s="77"/>
      <c r="Q1238" s="18" t="str">
        <f>IF(B1238="","",VLOOKUP(B1238,資料表!$A$3:$D$198,4,0))</f>
        <v/>
      </c>
    </row>
    <row r="1239" spans="1:17" ht="20.100000000000001" customHeight="1">
      <c r="A1239" s="290" t="str">
        <f>IF(B1239="","",VLOOKUP(B1239,資料表!$A$3:$E$298,5,0))</f>
        <v/>
      </c>
      <c r="B1239" s="67"/>
      <c r="C1239" s="259" t="str">
        <f>IF($B1239="","",VLOOKUP($B1239,資料表!$A:$C,2,FALSE))</f>
        <v/>
      </c>
      <c r="D1239" s="259" t="str">
        <f>IF($B1239="","",VLOOKUP($B1239,資料表!$A:$C,3,FALSE))</f>
        <v/>
      </c>
      <c r="E1239" s="263"/>
      <c r="F1239" s="261" t="str">
        <f>IF($E1239="","",VLOOKUP($E1239,資料表!$G:$I,2,FALSE))</f>
        <v/>
      </c>
      <c r="G1239" s="262" t="str">
        <f>IF($E1239="","",VLOOKUP($E1239,資料表!$G:$I,3,FALSE))</f>
        <v/>
      </c>
      <c r="H1239" s="71"/>
      <c r="I1239" s="72"/>
      <c r="J1239" s="70"/>
      <c r="K1239" s="278">
        <f t="shared" si="40"/>
        <v>0</v>
      </c>
      <c r="L1239" s="278">
        <f t="shared" si="41"/>
        <v>0</v>
      </c>
      <c r="M1239" s="75"/>
      <c r="N1239" s="76"/>
      <c r="O1239" s="76"/>
      <c r="P1239" s="77"/>
      <c r="Q1239" s="18" t="str">
        <f>IF(B1239="","",VLOOKUP(B1239,資料表!$A$3:$D$198,4,0))</f>
        <v/>
      </c>
    </row>
    <row r="1240" spans="1:17" ht="20.100000000000001" customHeight="1">
      <c r="A1240" s="290" t="str">
        <f>IF(B1240="","",VLOOKUP(B1240,資料表!$A$3:$E$298,5,0))</f>
        <v/>
      </c>
      <c r="B1240" s="67"/>
      <c r="C1240" s="259" t="str">
        <f>IF($B1240="","",VLOOKUP($B1240,資料表!$A:$C,2,FALSE))</f>
        <v/>
      </c>
      <c r="D1240" s="259" t="str">
        <f>IF($B1240="","",VLOOKUP($B1240,資料表!$A:$C,3,FALSE))</f>
        <v/>
      </c>
      <c r="E1240" s="263"/>
      <c r="F1240" s="261" t="str">
        <f>IF($E1240="","",VLOOKUP($E1240,資料表!$G:$I,2,FALSE))</f>
        <v/>
      </c>
      <c r="G1240" s="262" t="str">
        <f>IF($E1240="","",VLOOKUP($E1240,資料表!$G:$I,3,FALSE))</f>
        <v/>
      </c>
      <c r="H1240" s="71"/>
      <c r="I1240" s="72"/>
      <c r="J1240" s="70"/>
      <c r="K1240" s="278">
        <f t="shared" si="40"/>
        <v>0</v>
      </c>
      <c r="L1240" s="278">
        <f t="shared" si="41"/>
        <v>0</v>
      </c>
      <c r="M1240" s="75"/>
      <c r="N1240" s="76"/>
      <c r="O1240" s="76"/>
      <c r="P1240" s="77"/>
      <c r="Q1240" s="18" t="str">
        <f>IF(B1240="","",VLOOKUP(B1240,資料表!$A$3:$D$198,4,0))</f>
        <v/>
      </c>
    </row>
    <row r="1241" spans="1:17" ht="20.100000000000001" customHeight="1">
      <c r="A1241" s="290" t="str">
        <f>IF(B1241="","",VLOOKUP(B1241,資料表!$A$3:$E$298,5,0))</f>
        <v/>
      </c>
      <c r="B1241" s="67"/>
      <c r="C1241" s="259" t="str">
        <f>IF($B1241="","",VLOOKUP($B1241,資料表!$A:$C,2,FALSE))</f>
        <v/>
      </c>
      <c r="D1241" s="259" t="str">
        <f>IF($B1241="","",VLOOKUP($B1241,資料表!$A:$C,3,FALSE))</f>
        <v/>
      </c>
      <c r="E1241" s="263"/>
      <c r="F1241" s="261" t="str">
        <f>IF($E1241="","",VLOOKUP($E1241,資料表!$G:$I,2,FALSE))</f>
        <v/>
      </c>
      <c r="G1241" s="262" t="str">
        <f>IF($E1241="","",VLOOKUP($E1241,資料表!$G:$I,3,FALSE))</f>
        <v/>
      </c>
      <c r="H1241" s="71"/>
      <c r="I1241" s="72"/>
      <c r="J1241" s="70"/>
      <c r="K1241" s="278">
        <f t="shared" si="40"/>
        <v>0</v>
      </c>
      <c r="L1241" s="278">
        <f t="shared" si="41"/>
        <v>0</v>
      </c>
      <c r="M1241" s="75"/>
      <c r="N1241" s="76"/>
      <c r="O1241" s="76"/>
      <c r="P1241" s="77"/>
      <c r="Q1241" s="18" t="str">
        <f>IF(B1241="","",VLOOKUP(B1241,資料表!$A$3:$D$198,4,0))</f>
        <v/>
      </c>
    </row>
    <row r="1242" spans="1:17" ht="20.100000000000001" customHeight="1">
      <c r="A1242" s="290" t="str">
        <f>IF(B1242="","",VLOOKUP(B1242,資料表!$A$3:$E$298,5,0))</f>
        <v/>
      </c>
      <c r="B1242" s="67"/>
      <c r="C1242" s="259" t="str">
        <f>IF($B1242="","",VLOOKUP($B1242,資料表!$A:$C,2,FALSE))</f>
        <v/>
      </c>
      <c r="D1242" s="259" t="str">
        <f>IF($B1242="","",VLOOKUP($B1242,資料表!$A:$C,3,FALSE))</f>
        <v/>
      </c>
      <c r="E1242" s="263"/>
      <c r="F1242" s="261" t="str">
        <f>IF($E1242="","",VLOOKUP($E1242,資料表!$G:$I,2,FALSE))</f>
        <v/>
      </c>
      <c r="G1242" s="262" t="str">
        <f>IF($E1242="","",VLOOKUP($E1242,資料表!$G:$I,3,FALSE))</f>
        <v/>
      </c>
      <c r="H1242" s="71"/>
      <c r="I1242" s="72"/>
      <c r="J1242" s="70"/>
      <c r="K1242" s="278">
        <f t="shared" si="40"/>
        <v>0</v>
      </c>
      <c r="L1242" s="278">
        <f t="shared" si="41"/>
        <v>0</v>
      </c>
      <c r="M1242" s="75"/>
      <c r="N1242" s="76"/>
      <c r="O1242" s="76"/>
      <c r="P1242" s="77"/>
      <c r="Q1242" s="18" t="str">
        <f>IF(B1242="","",VLOOKUP(B1242,資料表!$A$3:$D$198,4,0))</f>
        <v/>
      </c>
    </row>
    <row r="1243" spans="1:17" ht="20.100000000000001" customHeight="1">
      <c r="A1243" s="290" t="str">
        <f>IF(B1243="","",VLOOKUP(B1243,資料表!$A$3:$E$298,5,0))</f>
        <v/>
      </c>
      <c r="B1243" s="67"/>
      <c r="C1243" s="259" t="str">
        <f>IF($B1243="","",VLOOKUP($B1243,資料表!$A:$C,2,FALSE))</f>
        <v/>
      </c>
      <c r="D1243" s="259" t="str">
        <f>IF($B1243="","",VLOOKUP($B1243,資料表!$A:$C,3,FALSE))</f>
        <v/>
      </c>
      <c r="E1243" s="263"/>
      <c r="F1243" s="261" t="str">
        <f>IF($E1243="","",VLOOKUP($E1243,資料表!$G:$I,2,FALSE))</f>
        <v/>
      </c>
      <c r="G1243" s="262" t="str">
        <f>IF($E1243="","",VLOOKUP($E1243,資料表!$G:$I,3,FALSE))</f>
        <v/>
      </c>
      <c r="H1243" s="71"/>
      <c r="I1243" s="72"/>
      <c r="J1243" s="70"/>
      <c r="K1243" s="278">
        <f t="shared" si="40"/>
        <v>0</v>
      </c>
      <c r="L1243" s="278">
        <f t="shared" si="41"/>
        <v>0</v>
      </c>
      <c r="M1243" s="75"/>
      <c r="N1243" s="76"/>
      <c r="O1243" s="76"/>
      <c r="P1243" s="77"/>
      <c r="Q1243" s="18" t="str">
        <f>IF(B1243="","",VLOOKUP(B1243,資料表!$A$3:$D$198,4,0))</f>
        <v/>
      </c>
    </row>
    <row r="1244" spans="1:17" ht="20.100000000000001" customHeight="1">
      <c r="A1244" s="290" t="str">
        <f>IF(B1244="","",VLOOKUP(B1244,資料表!$A$3:$E$298,5,0))</f>
        <v/>
      </c>
      <c r="B1244" s="67"/>
      <c r="C1244" s="259" t="str">
        <f>IF($B1244="","",VLOOKUP($B1244,資料表!$A:$C,2,FALSE))</f>
        <v/>
      </c>
      <c r="D1244" s="259" t="str">
        <f>IF($B1244="","",VLOOKUP($B1244,資料表!$A:$C,3,FALSE))</f>
        <v/>
      </c>
      <c r="E1244" s="263"/>
      <c r="F1244" s="261" t="str">
        <f>IF($E1244="","",VLOOKUP($E1244,資料表!$G:$I,2,FALSE))</f>
        <v/>
      </c>
      <c r="G1244" s="262" t="str">
        <f>IF($E1244="","",VLOOKUP($E1244,資料表!$G:$I,3,FALSE))</f>
        <v/>
      </c>
      <c r="H1244" s="71"/>
      <c r="I1244" s="72"/>
      <c r="J1244" s="70"/>
      <c r="K1244" s="278">
        <f t="shared" si="40"/>
        <v>0</v>
      </c>
      <c r="L1244" s="278">
        <f t="shared" si="41"/>
        <v>0</v>
      </c>
      <c r="M1244" s="75"/>
      <c r="N1244" s="76"/>
      <c r="O1244" s="76"/>
      <c r="P1244" s="77"/>
      <c r="Q1244" s="18" t="str">
        <f>IF(B1244="","",VLOOKUP(B1244,資料表!$A$3:$D$198,4,0))</f>
        <v/>
      </c>
    </row>
    <row r="1245" spans="1:17" ht="20.100000000000001" customHeight="1">
      <c r="A1245" s="290" t="str">
        <f>IF(B1245="","",VLOOKUP(B1245,資料表!$A$3:$E$298,5,0))</f>
        <v/>
      </c>
      <c r="B1245" s="67"/>
      <c r="C1245" s="259" t="str">
        <f>IF($B1245="","",VLOOKUP($B1245,資料表!$A:$C,2,FALSE))</f>
        <v/>
      </c>
      <c r="D1245" s="259" t="str">
        <f>IF($B1245="","",VLOOKUP($B1245,資料表!$A:$C,3,FALSE))</f>
        <v/>
      </c>
      <c r="E1245" s="263"/>
      <c r="F1245" s="261" t="str">
        <f>IF($E1245="","",VLOOKUP($E1245,資料表!$G:$I,2,FALSE))</f>
        <v/>
      </c>
      <c r="G1245" s="262" t="str">
        <f>IF($E1245="","",VLOOKUP($E1245,資料表!$G:$I,3,FALSE))</f>
        <v/>
      </c>
      <c r="H1245" s="71"/>
      <c r="I1245" s="72"/>
      <c r="J1245" s="70"/>
      <c r="K1245" s="278">
        <f t="shared" si="40"/>
        <v>0</v>
      </c>
      <c r="L1245" s="278">
        <f t="shared" si="41"/>
        <v>0</v>
      </c>
      <c r="M1245" s="75"/>
      <c r="N1245" s="76"/>
      <c r="O1245" s="76"/>
      <c r="P1245" s="77"/>
      <c r="Q1245" s="18" t="str">
        <f>IF(B1245="","",VLOOKUP(B1245,資料表!$A$3:$D$198,4,0))</f>
        <v/>
      </c>
    </row>
    <row r="1246" spans="1:17" ht="20.100000000000001" customHeight="1">
      <c r="A1246" s="290" t="str">
        <f>IF(B1246="","",VLOOKUP(B1246,資料表!$A$3:$E$298,5,0))</f>
        <v/>
      </c>
      <c r="B1246" s="67"/>
      <c r="C1246" s="259" t="str">
        <f>IF($B1246="","",VLOOKUP($B1246,資料表!$A:$C,2,FALSE))</f>
        <v/>
      </c>
      <c r="D1246" s="259" t="str">
        <f>IF($B1246="","",VLOOKUP($B1246,資料表!$A:$C,3,FALSE))</f>
        <v/>
      </c>
      <c r="E1246" s="263"/>
      <c r="F1246" s="261" t="str">
        <f>IF($E1246="","",VLOOKUP($E1246,資料表!$G:$I,2,FALSE))</f>
        <v/>
      </c>
      <c r="G1246" s="262" t="str">
        <f>IF($E1246="","",VLOOKUP($E1246,資料表!$G:$I,3,FALSE))</f>
        <v/>
      </c>
      <c r="H1246" s="71"/>
      <c r="I1246" s="72"/>
      <c r="J1246" s="70"/>
      <c r="K1246" s="278">
        <f t="shared" si="40"/>
        <v>0</v>
      </c>
      <c r="L1246" s="278">
        <f t="shared" si="41"/>
        <v>0</v>
      </c>
      <c r="M1246" s="75"/>
      <c r="N1246" s="76"/>
      <c r="O1246" s="76"/>
      <c r="P1246" s="77"/>
      <c r="Q1246" s="18" t="str">
        <f>IF(B1246="","",VLOOKUP(B1246,資料表!$A$3:$D$198,4,0))</f>
        <v/>
      </c>
    </row>
    <row r="1247" spans="1:17" ht="20.100000000000001" customHeight="1">
      <c r="A1247" s="290" t="str">
        <f>IF(B1247="","",VLOOKUP(B1247,資料表!$A$3:$E$298,5,0))</f>
        <v/>
      </c>
      <c r="B1247" s="67"/>
      <c r="C1247" s="259" t="str">
        <f>IF($B1247="","",VLOOKUP($B1247,資料表!$A:$C,2,FALSE))</f>
        <v/>
      </c>
      <c r="D1247" s="259" t="str">
        <f>IF($B1247="","",VLOOKUP($B1247,資料表!$A:$C,3,FALSE))</f>
        <v/>
      </c>
      <c r="E1247" s="263"/>
      <c r="F1247" s="261" t="str">
        <f>IF($E1247="","",VLOOKUP($E1247,資料表!$G:$I,2,FALSE))</f>
        <v/>
      </c>
      <c r="G1247" s="262" t="str">
        <f>IF($E1247="","",VLOOKUP($E1247,資料表!$G:$I,3,FALSE))</f>
        <v/>
      </c>
      <c r="H1247" s="71"/>
      <c r="I1247" s="72"/>
      <c r="J1247" s="70"/>
      <c r="K1247" s="278">
        <f t="shared" si="40"/>
        <v>0</v>
      </c>
      <c r="L1247" s="278">
        <f t="shared" si="41"/>
        <v>0</v>
      </c>
      <c r="M1247" s="75"/>
      <c r="N1247" s="76"/>
      <c r="O1247" s="76"/>
      <c r="P1247" s="77"/>
      <c r="Q1247" s="18" t="str">
        <f>IF(B1247="","",VLOOKUP(B1247,資料表!$A$3:$D$198,4,0))</f>
        <v/>
      </c>
    </row>
    <row r="1248" spans="1:17" ht="20.100000000000001" customHeight="1">
      <c r="A1248" s="290" t="str">
        <f>IF(B1248="","",VLOOKUP(B1248,資料表!$A$3:$E$298,5,0))</f>
        <v/>
      </c>
      <c r="B1248" s="67"/>
      <c r="C1248" s="259" t="str">
        <f>IF($B1248="","",VLOOKUP($B1248,資料表!$A:$C,2,FALSE))</f>
        <v/>
      </c>
      <c r="D1248" s="259" t="str">
        <f>IF($B1248="","",VLOOKUP($B1248,資料表!$A:$C,3,FALSE))</f>
        <v/>
      </c>
      <c r="E1248" s="263"/>
      <c r="F1248" s="261" t="str">
        <f>IF($E1248="","",VLOOKUP($E1248,資料表!$G:$I,2,FALSE))</f>
        <v/>
      </c>
      <c r="G1248" s="262" t="str">
        <f>IF($E1248="","",VLOOKUP($E1248,資料表!$G:$I,3,FALSE))</f>
        <v/>
      </c>
      <c r="H1248" s="71"/>
      <c r="I1248" s="72"/>
      <c r="J1248" s="70"/>
      <c r="K1248" s="278">
        <f t="shared" si="40"/>
        <v>0</v>
      </c>
      <c r="L1248" s="278">
        <f t="shared" si="41"/>
        <v>0</v>
      </c>
      <c r="M1248" s="75"/>
      <c r="N1248" s="76"/>
      <c r="O1248" s="76"/>
      <c r="P1248" s="77"/>
      <c r="Q1248" s="18" t="str">
        <f>IF(B1248="","",VLOOKUP(B1248,資料表!$A$3:$D$198,4,0))</f>
        <v/>
      </c>
    </row>
    <row r="1249" spans="1:17" ht="20.100000000000001" customHeight="1">
      <c r="A1249" s="290" t="str">
        <f>IF(B1249="","",VLOOKUP(B1249,資料表!$A$3:$E$298,5,0))</f>
        <v/>
      </c>
      <c r="B1249" s="67"/>
      <c r="C1249" s="259" t="str">
        <f>IF($B1249="","",VLOOKUP($B1249,資料表!$A:$C,2,FALSE))</f>
        <v/>
      </c>
      <c r="D1249" s="259" t="str">
        <f>IF($B1249="","",VLOOKUP($B1249,資料表!$A:$C,3,FALSE))</f>
        <v/>
      </c>
      <c r="E1249" s="263"/>
      <c r="F1249" s="261" t="str">
        <f>IF($E1249="","",VLOOKUP($E1249,資料表!$G:$I,2,FALSE))</f>
        <v/>
      </c>
      <c r="G1249" s="262" t="str">
        <f>IF($E1249="","",VLOOKUP($E1249,資料表!$G:$I,3,FALSE))</f>
        <v/>
      </c>
      <c r="H1249" s="71"/>
      <c r="I1249" s="72"/>
      <c r="J1249" s="70"/>
      <c r="K1249" s="278">
        <f t="shared" si="40"/>
        <v>0</v>
      </c>
      <c r="L1249" s="278">
        <f t="shared" si="41"/>
        <v>0</v>
      </c>
      <c r="M1249" s="75"/>
      <c r="N1249" s="76"/>
      <c r="O1249" s="76"/>
      <c r="P1249" s="77"/>
      <c r="Q1249" s="18" t="str">
        <f>IF(B1249="","",VLOOKUP(B1249,資料表!$A$3:$D$198,4,0))</f>
        <v/>
      </c>
    </row>
    <row r="1250" spans="1:17" ht="20.100000000000001" customHeight="1">
      <c r="A1250" s="290" t="str">
        <f>IF(B1250="","",VLOOKUP(B1250,資料表!$A$3:$E$298,5,0))</f>
        <v/>
      </c>
      <c r="B1250" s="67"/>
      <c r="C1250" s="259" t="str">
        <f>IF($B1250="","",VLOOKUP($B1250,資料表!$A:$C,2,FALSE))</f>
        <v/>
      </c>
      <c r="D1250" s="259" t="str">
        <f>IF($B1250="","",VLOOKUP($B1250,資料表!$A:$C,3,FALSE))</f>
        <v/>
      </c>
      <c r="E1250" s="263"/>
      <c r="F1250" s="261" t="str">
        <f>IF($E1250="","",VLOOKUP($E1250,資料表!$G:$I,2,FALSE))</f>
        <v/>
      </c>
      <c r="G1250" s="262" t="str">
        <f>IF($E1250="","",VLOOKUP($E1250,資料表!$G:$I,3,FALSE))</f>
        <v/>
      </c>
      <c r="H1250" s="71"/>
      <c r="I1250" s="72"/>
      <c r="J1250" s="70"/>
      <c r="K1250" s="278">
        <f t="shared" si="40"/>
        <v>0</v>
      </c>
      <c r="L1250" s="278">
        <f t="shared" si="41"/>
        <v>0</v>
      </c>
      <c r="M1250" s="75"/>
      <c r="N1250" s="76"/>
      <c r="O1250" s="76"/>
      <c r="P1250" s="77"/>
      <c r="Q1250" s="18" t="str">
        <f>IF(B1250="","",VLOOKUP(B1250,資料表!$A$3:$D$198,4,0))</f>
        <v/>
      </c>
    </row>
    <row r="1251" spans="1:17" ht="20.100000000000001" customHeight="1">
      <c r="A1251" s="290" t="str">
        <f>IF(B1251="","",VLOOKUP(B1251,資料表!$A$3:$E$298,5,0))</f>
        <v/>
      </c>
      <c r="B1251" s="67"/>
      <c r="C1251" s="259" t="str">
        <f>IF($B1251="","",VLOOKUP($B1251,資料表!$A:$C,2,FALSE))</f>
        <v/>
      </c>
      <c r="D1251" s="259" t="str">
        <f>IF($B1251="","",VLOOKUP($B1251,資料表!$A:$C,3,FALSE))</f>
        <v/>
      </c>
      <c r="E1251" s="263"/>
      <c r="F1251" s="261" t="str">
        <f>IF($E1251="","",VLOOKUP($E1251,資料表!$G:$I,2,FALSE))</f>
        <v/>
      </c>
      <c r="G1251" s="262" t="str">
        <f>IF($E1251="","",VLOOKUP($E1251,資料表!$G:$I,3,FALSE))</f>
        <v/>
      </c>
      <c r="H1251" s="71"/>
      <c r="I1251" s="72"/>
      <c r="J1251" s="70"/>
      <c r="K1251" s="278">
        <f t="shared" si="40"/>
        <v>0</v>
      </c>
      <c r="L1251" s="278">
        <f t="shared" si="41"/>
        <v>0</v>
      </c>
      <c r="M1251" s="75"/>
      <c r="N1251" s="76"/>
      <c r="O1251" s="76"/>
      <c r="P1251" s="77"/>
      <c r="Q1251" s="18" t="str">
        <f>IF(B1251="","",VLOOKUP(B1251,資料表!$A$3:$D$198,4,0))</f>
        <v/>
      </c>
    </row>
    <row r="1252" spans="1:17" ht="20.100000000000001" customHeight="1">
      <c r="A1252" s="290" t="str">
        <f>IF(B1252="","",VLOOKUP(B1252,資料表!$A$3:$E$298,5,0))</f>
        <v/>
      </c>
      <c r="B1252" s="67"/>
      <c r="C1252" s="259" t="str">
        <f>IF($B1252="","",VLOOKUP($B1252,資料表!$A:$C,2,FALSE))</f>
        <v/>
      </c>
      <c r="D1252" s="259" t="str">
        <f>IF($B1252="","",VLOOKUP($B1252,資料表!$A:$C,3,FALSE))</f>
        <v/>
      </c>
      <c r="E1252" s="263"/>
      <c r="F1252" s="261" t="str">
        <f>IF($E1252="","",VLOOKUP($E1252,資料表!$G:$I,2,FALSE))</f>
        <v/>
      </c>
      <c r="G1252" s="262" t="str">
        <f>IF($E1252="","",VLOOKUP($E1252,資料表!$G:$I,3,FALSE))</f>
        <v/>
      </c>
      <c r="H1252" s="71"/>
      <c r="I1252" s="72"/>
      <c r="J1252" s="70"/>
      <c r="K1252" s="278">
        <f t="shared" si="40"/>
        <v>0</v>
      </c>
      <c r="L1252" s="278">
        <f t="shared" si="41"/>
        <v>0</v>
      </c>
      <c r="M1252" s="75"/>
      <c r="N1252" s="76"/>
      <c r="O1252" s="76"/>
      <c r="P1252" s="77"/>
      <c r="Q1252" s="18" t="str">
        <f>IF(B1252="","",VLOOKUP(B1252,資料表!$A$3:$D$198,4,0))</f>
        <v/>
      </c>
    </row>
    <row r="1253" spans="1:17" ht="20.100000000000001" customHeight="1">
      <c r="A1253" s="290" t="str">
        <f>IF(B1253="","",VLOOKUP(B1253,資料表!$A$3:$E$298,5,0))</f>
        <v/>
      </c>
      <c r="B1253" s="67"/>
      <c r="C1253" s="259" t="str">
        <f>IF($B1253="","",VLOOKUP($B1253,資料表!$A:$C,2,FALSE))</f>
        <v/>
      </c>
      <c r="D1253" s="259" t="str">
        <f>IF($B1253="","",VLOOKUP($B1253,資料表!$A:$C,3,FALSE))</f>
        <v/>
      </c>
      <c r="E1253" s="263"/>
      <c r="F1253" s="261" t="str">
        <f>IF($E1253="","",VLOOKUP($E1253,資料表!$G:$I,2,FALSE))</f>
        <v/>
      </c>
      <c r="G1253" s="262" t="str">
        <f>IF($E1253="","",VLOOKUP($E1253,資料表!$G:$I,3,FALSE))</f>
        <v/>
      </c>
      <c r="H1253" s="71"/>
      <c r="I1253" s="72"/>
      <c r="J1253" s="70"/>
      <c r="K1253" s="278">
        <f t="shared" si="40"/>
        <v>0</v>
      </c>
      <c r="L1253" s="278">
        <f t="shared" si="41"/>
        <v>0</v>
      </c>
      <c r="M1253" s="75"/>
      <c r="N1253" s="76"/>
      <c r="O1253" s="76"/>
      <c r="P1253" s="77"/>
      <c r="Q1253" s="18" t="str">
        <f>IF(B1253="","",VLOOKUP(B1253,資料表!$A$3:$D$198,4,0))</f>
        <v/>
      </c>
    </row>
    <row r="1254" spans="1:17" ht="20.100000000000001" customHeight="1">
      <c r="A1254" s="290" t="str">
        <f>IF(B1254="","",VLOOKUP(B1254,資料表!$A$3:$E$298,5,0))</f>
        <v/>
      </c>
      <c r="B1254" s="67"/>
      <c r="C1254" s="259" t="str">
        <f>IF($B1254="","",VLOOKUP($B1254,資料表!$A:$C,2,FALSE))</f>
        <v/>
      </c>
      <c r="D1254" s="259" t="str">
        <f>IF($B1254="","",VLOOKUP($B1254,資料表!$A:$C,3,FALSE))</f>
        <v/>
      </c>
      <c r="E1254" s="263"/>
      <c r="F1254" s="261" t="str">
        <f>IF($E1254="","",VLOOKUP($E1254,資料表!$G:$I,2,FALSE))</f>
        <v/>
      </c>
      <c r="G1254" s="262" t="str">
        <f>IF($E1254="","",VLOOKUP($E1254,資料表!$G:$I,3,FALSE))</f>
        <v/>
      </c>
      <c r="H1254" s="71"/>
      <c r="I1254" s="72"/>
      <c r="J1254" s="70"/>
      <c r="K1254" s="278">
        <f t="shared" si="40"/>
        <v>0</v>
      </c>
      <c r="L1254" s="278">
        <f t="shared" si="41"/>
        <v>0</v>
      </c>
      <c r="M1254" s="75"/>
      <c r="N1254" s="76"/>
      <c r="O1254" s="76"/>
      <c r="P1254" s="77"/>
      <c r="Q1254" s="18" t="str">
        <f>IF(B1254="","",VLOOKUP(B1254,資料表!$A$3:$D$198,4,0))</f>
        <v/>
      </c>
    </row>
    <row r="1255" spans="1:17" ht="20.100000000000001" customHeight="1">
      <c r="A1255" s="290" t="str">
        <f>IF(B1255="","",VLOOKUP(B1255,資料表!$A$3:$E$298,5,0))</f>
        <v/>
      </c>
      <c r="B1255" s="67"/>
      <c r="C1255" s="259" t="str">
        <f>IF($B1255="","",VLOOKUP($B1255,資料表!$A:$C,2,FALSE))</f>
        <v/>
      </c>
      <c r="D1255" s="259" t="str">
        <f>IF($B1255="","",VLOOKUP($B1255,資料表!$A:$C,3,FALSE))</f>
        <v/>
      </c>
      <c r="E1255" s="263"/>
      <c r="F1255" s="261" t="str">
        <f>IF($E1255="","",VLOOKUP($E1255,資料表!$G:$I,2,FALSE))</f>
        <v/>
      </c>
      <c r="G1255" s="262" t="str">
        <f>IF($E1255="","",VLOOKUP($E1255,資料表!$G:$I,3,FALSE))</f>
        <v/>
      </c>
      <c r="H1255" s="71"/>
      <c r="I1255" s="72"/>
      <c r="J1255" s="70"/>
      <c r="K1255" s="278">
        <f t="shared" si="40"/>
        <v>0</v>
      </c>
      <c r="L1255" s="278">
        <f t="shared" si="41"/>
        <v>0</v>
      </c>
      <c r="M1255" s="75"/>
      <c r="N1255" s="76"/>
      <c r="O1255" s="76"/>
      <c r="P1255" s="77"/>
      <c r="Q1255" s="18" t="str">
        <f>IF(B1255="","",VLOOKUP(B1255,資料表!$A$3:$D$198,4,0))</f>
        <v/>
      </c>
    </row>
    <row r="1256" spans="1:17" ht="20.100000000000001" customHeight="1">
      <c r="A1256" s="290" t="str">
        <f>IF(B1256="","",VLOOKUP(B1256,資料表!$A$3:$E$298,5,0))</f>
        <v/>
      </c>
      <c r="B1256" s="67"/>
      <c r="C1256" s="259" t="str">
        <f>IF($B1256="","",VLOOKUP($B1256,資料表!$A:$C,2,FALSE))</f>
        <v/>
      </c>
      <c r="D1256" s="259" t="str">
        <f>IF($B1256="","",VLOOKUP($B1256,資料表!$A:$C,3,FALSE))</f>
        <v/>
      </c>
      <c r="E1256" s="263"/>
      <c r="F1256" s="261" t="str">
        <f>IF($E1256="","",VLOOKUP($E1256,資料表!$G:$I,2,FALSE))</f>
        <v/>
      </c>
      <c r="G1256" s="262" t="str">
        <f>IF($E1256="","",VLOOKUP($E1256,資料表!$G:$I,3,FALSE))</f>
        <v/>
      </c>
      <c r="H1256" s="71"/>
      <c r="I1256" s="72"/>
      <c r="J1256" s="70"/>
      <c r="K1256" s="278">
        <f t="shared" si="40"/>
        <v>0</v>
      </c>
      <c r="L1256" s="278">
        <f t="shared" si="41"/>
        <v>0</v>
      </c>
      <c r="M1256" s="75"/>
      <c r="N1256" s="76"/>
      <c r="O1256" s="76"/>
      <c r="P1256" s="77"/>
      <c r="Q1256" s="18" t="str">
        <f>IF(B1256="","",VLOOKUP(B1256,資料表!$A$3:$D$198,4,0))</f>
        <v/>
      </c>
    </row>
    <row r="1257" spans="1:17" ht="20.100000000000001" customHeight="1">
      <c r="A1257" s="290" t="str">
        <f>IF(B1257="","",VLOOKUP(B1257,資料表!$A$3:$E$298,5,0))</f>
        <v/>
      </c>
      <c r="B1257" s="67"/>
      <c r="C1257" s="259" t="str">
        <f>IF($B1257="","",VLOOKUP($B1257,資料表!$A:$C,2,FALSE))</f>
        <v/>
      </c>
      <c r="D1257" s="259" t="str">
        <f>IF($B1257="","",VLOOKUP($B1257,資料表!$A:$C,3,FALSE))</f>
        <v/>
      </c>
      <c r="E1257" s="263"/>
      <c r="F1257" s="261" t="str">
        <f>IF($E1257="","",VLOOKUP($E1257,資料表!$G:$I,2,FALSE))</f>
        <v/>
      </c>
      <c r="G1257" s="262" t="str">
        <f>IF($E1257="","",VLOOKUP($E1257,資料表!$G:$I,3,FALSE))</f>
        <v/>
      </c>
      <c r="H1257" s="71"/>
      <c r="I1257" s="72"/>
      <c r="J1257" s="70"/>
      <c r="K1257" s="278">
        <f t="shared" si="40"/>
        <v>0</v>
      </c>
      <c r="L1257" s="278">
        <f t="shared" si="41"/>
        <v>0</v>
      </c>
      <c r="M1257" s="75"/>
      <c r="N1257" s="76"/>
      <c r="O1257" s="76"/>
      <c r="P1257" s="77"/>
      <c r="Q1257" s="18" t="str">
        <f>IF(B1257="","",VLOOKUP(B1257,資料表!$A$3:$D$198,4,0))</f>
        <v/>
      </c>
    </row>
    <row r="1258" spans="1:17" ht="20.100000000000001" customHeight="1">
      <c r="A1258" s="290" t="str">
        <f>IF(B1258="","",VLOOKUP(B1258,資料表!$A$3:$E$298,5,0))</f>
        <v/>
      </c>
      <c r="B1258" s="67"/>
      <c r="C1258" s="259" t="str">
        <f>IF($B1258="","",VLOOKUP($B1258,資料表!$A:$C,2,FALSE))</f>
        <v/>
      </c>
      <c r="D1258" s="259" t="str">
        <f>IF($B1258="","",VLOOKUP($B1258,資料表!$A:$C,3,FALSE))</f>
        <v/>
      </c>
      <c r="E1258" s="263"/>
      <c r="F1258" s="261" t="str">
        <f>IF($E1258="","",VLOOKUP($E1258,資料表!$G:$I,2,FALSE))</f>
        <v/>
      </c>
      <c r="G1258" s="262" t="str">
        <f>IF($E1258="","",VLOOKUP($E1258,資料表!$G:$I,3,FALSE))</f>
        <v/>
      </c>
      <c r="H1258" s="71"/>
      <c r="I1258" s="72"/>
      <c r="J1258" s="70"/>
      <c r="K1258" s="278">
        <f t="shared" si="40"/>
        <v>0</v>
      </c>
      <c r="L1258" s="278">
        <f t="shared" si="41"/>
        <v>0</v>
      </c>
      <c r="M1258" s="75"/>
      <c r="N1258" s="76"/>
      <c r="O1258" s="76"/>
      <c r="P1258" s="77"/>
      <c r="Q1258" s="18" t="str">
        <f>IF(B1258="","",VLOOKUP(B1258,資料表!$A$3:$D$198,4,0))</f>
        <v/>
      </c>
    </row>
    <row r="1259" spans="1:17" ht="20.100000000000001" customHeight="1">
      <c r="A1259" s="290" t="str">
        <f>IF(B1259="","",VLOOKUP(B1259,資料表!$A$3:$E$298,5,0))</f>
        <v/>
      </c>
      <c r="B1259" s="67"/>
      <c r="C1259" s="259" t="str">
        <f>IF($B1259="","",VLOOKUP($B1259,資料表!$A:$C,2,FALSE))</f>
        <v/>
      </c>
      <c r="D1259" s="259" t="str">
        <f>IF($B1259="","",VLOOKUP($B1259,資料表!$A:$C,3,FALSE))</f>
        <v/>
      </c>
      <c r="E1259" s="263"/>
      <c r="F1259" s="261" t="str">
        <f>IF($E1259="","",VLOOKUP($E1259,資料表!$G:$I,2,FALSE))</f>
        <v/>
      </c>
      <c r="G1259" s="262" t="str">
        <f>IF($E1259="","",VLOOKUP($E1259,資料表!$G:$I,3,FALSE))</f>
        <v/>
      </c>
      <c r="H1259" s="71"/>
      <c r="I1259" s="72"/>
      <c r="J1259" s="70"/>
      <c r="K1259" s="278">
        <f t="shared" si="40"/>
        <v>0</v>
      </c>
      <c r="L1259" s="278">
        <f t="shared" si="41"/>
        <v>0</v>
      </c>
      <c r="M1259" s="75"/>
      <c r="N1259" s="76"/>
      <c r="O1259" s="76"/>
      <c r="P1259" s="77"/>
      <c r="Q1259" s="18" t="str">
        <f>IF(B1259="","",VLOOKUP(B1259,資料表!$A$3:$D$198,4,0))</f>
        <v/>
      </c>
    </row>
    <row r="1260" spans="1:17" ht="20.100000000000001" customHeight="1">
      <c r="A1260" s="290" t="str">
        <f>IF(B1260="","",VLOOKUP(B1260,資料表!$A$3:$E$298,5,0))</f>
        <v/>
      </c>
      <c r="B1260" s="67"/>
      <c r="C1260" s="259" t="str">
        <f>IF($B1260="","",VLOOKUP($B1260,資料表!$A:$C,2,FALSE))</f>
        <v/>
      </c>
      <c r="D1260" s="259" t="str">
        <f>IF($B1260="","",VLOOKUP($B1260,資料表!$A:$C,3,FALSE))</f>
        <v/>
      </c>
      <c r="E1260" s="263"/>
      <c r="F1260" s="261" t="str">
        <f>IF($E1260="","",VLOOKUP($E1260,資料表!$G:$I,2,FALSE))</f>
        <v/>
      </c>
      <c r="G1260" s="262" t="str">
        <f>IF($E1260="","",VLOOKUP($E1260,資料表!$G:$I,3,FALSE))</f>
        <v/>
      </c>
      <c r="H1260" s="71"/>
      <c r="I1260" s="72"/>
      <c r="J1260" s="70"/>
      <c r="K1260" s="278">
        <f t="shared" si="40"/>
        <v>0</v>
      </c>
      <c r="L1260" s="278">
        <f t="shared" si="41"/>
        <v>0</v>
      </c>
      <c r="M1260" s="75"/>
      <c r="N1260" s="76"/>
      <c r="O1260" s="76"/>
      <c r="P1260" s="77"/>
      <c r="Q1260" s="18" t="str">
        <f>IF(B1260="","",VLOOKUP(B1260,資料表!$A$3:$D$198,4,0))</f>
        <v/>
      </c>
    </row>
    <row r="1261" spans="1:17" ht="20.100000000000001" customHeight="1">
      <c r="A1261" s="290" t="str">
        <f>IF(B1261="","",VLOOKUP(B1261,資料表!$A$3:$E$298,5,0))</f>
        <v/>
      </c>
      <c r="B1261" s="67"/>
      <c r="C1261" s="259" t="str">
        <f>IF($B1261="","",VLOOKUP($B1261,資料表!$A:$C,2,FALSE))</f>
        <v/>
      </c>
      <c r="D1261" s="259" t="str">
        <f>IF($B1261="","",VLOOKUP($B1261,資料表!$A:$C,3,FALSE))</f>
        <v/>
      </c>
      <c r="E1261" s="263"/>
      <c r="F1261" s="261" t="str">
        <f>IF($E1261="","",VLOOKUP($E1261,資料表!$G:$I,2,FALSE))</f>
        <v/>
      </c>
      <c r="G1261" s="262" t="str">
        <f>IF($E1261="","",VLOOKUP($E1261,資料表!$G:$I,3,FALSE))</f>
        <v/>
      </c>
      <c r="H1261" s="71"/>
      <c r="I1261" s="72"/>
      <c r="J1261" s="70"/>
      <c r="K1261" s="278">
        <f t="shared" si="40"/>
        <v>0</v>
      </c>
      <c r="L1261" s="278">
        <f t="shared" si="41"/>
        <v>0</v>
      </c>
      <c r="M1261" s="75"/>
      <c r="N1261" s="76"/>
      <c r="O1261" s="76"/>
      <c r="P1261" s="77"/>
      <c r="Q1261" s="18" t="str">
        <f>IF(B1261="","",VLOOKUP(B1261,資料表!$A$3:$D$198,4,0))</f>
        <v/>
      </c>
    </row>
    <row r="1262" spans="1:17" ht="20.100000000000001" customHeight="1">
      <c r="A1262" s="290" t="str">
        <f>IF(B1262="","",VLOOKUP(B1262,資料表!$A$3:$E$298,5,0))</f>
        <v/>
      </c>
      <c r="B1262" s="67"/>
      <c r="C1262" s="259" t="str">
        <f>IF($B1262="","",VLOOKUP($B1262,資料表!$A:$C,2,FALSE))</f>
        <v/>
      </c>
      <c r="D1262" s="259" t="str">
        <f>IF($B1262="","",VLOOKUP($B1262,資料表!$A:$C,3,FALSE))</f>
        <v/>
      </c>
      <c r="E1262" s="263"/>
      <c r="F1262" s="261" t="str">
        <f>IF($E1262="","",VLOOKUP($E1262,資料表!$G:$I,2,FALSE))</f>
        <v/>
      </c>
      <c r="G1262" s="262" t="str">
        <f>IF($E1262="","",VLOOKUP($E1262,資料表!$G:$I,3,FALSE))</f>
        <v/>
      </c>
      <c r="H1262" s="71"/>
      <c r="I1262" s="72"/>
      <c r="J1262" s="70"/>
      <c r="K1262" s="278">
        <f t="shared" si="40"/>
        <v>0</v>
      </c>
      <c r="L1262" s="278">
        <f t="shared" si="41"/>
        <v>0</v>
      </c>
      <c r="M1262" s="75"/>
      <c r="N1262" s="76"/>
      <c r="O1262" s="76"/>
      <c r="P1262" s="77"/>
      <c r="Q1262" s="18" t="str">
        <f>IF(B1262="","",VLOOKUP(B1262,資料表!$A$3:$D$198,4,0))</f>
        <v/>
      </c>
    </row>
    <row r="1263" spans="1:17" ht="20.100000000000001" customHeight="1">
      <c r="A1263" s="290" t="str">
        <f>IF(B1263="","",VLOOKUP(B1263,資料表!$A$3:$E$298,5,0))</f>
        <v/>
      </c>
      <c r="B1263" s="67"/>
      <c r="C1263" s="259" t="str">
        <f>IF($B1263="","",VLOOKUP($B1263,資料表!$A:$C,2,FALSE))</f>
        <v/>
      </c>
      <c r="D1263" s="259" t="str">
        <f>IF($B1263="","",VLOOKUP($B1263,資料表!$A:$C,3,FALSE))</f>
        <v/>
      </c>
      <c r="E1263" s="263"/>
      <c r="F1263" s="261" t="str">
        <f>IF($E1263="","",VLOOKUP($E1263,資料表!$G:$I,2,FALSE))</f>
        <v/>
      </c>
      <c r="G1263" s="262" t="str">
        <f>IF($E1263="","",VLOOKUP($E1263,資料表!$G:$I,3,FALSE))</f>
        <v/>
      </c>
      <c r="H1263" s="71"/>
      <c r="I1263" s="72"/>
      <c r="J1263" s="70"/>
      <c r="K1263" s="278">
        <f t="shared" si="40"/>
        <v>0</v>
      </c>
      <c r="L1263" s="278">
        <f t="shared" si="41"/>
        <v>0</v>
      </c>
      <c r="M1263" s="75"/>
      <c r="N1263" s="76"/>
      <c r="O1263" s="76"/>
      <c r="P1263" s="77"/>
      <c r="Q1263" s="18" t="str">
        <f>IF(B1263="","",VLOOKUP(B1263,資料表!$A$3:$D$198,4,0))</f>
        <v/>
      </c>
    </row>
    <row r="1264" spans="1:17" ht="20.100000000000001" customHeight="1">
      <c r="A1264" s="290" t="str">
        <f>IF(B1264="","",VLOOKUP(B1264,資料表!$A$3:$E$298,5,0))</f>
        <v/>
      </c>
      <c r="B1264" s="67"/>
      <c r="C1264" s="259" t="str">
        <f>IF($B1264="","",VLOOKUP($B1264,資料表!$A:$C,2,FALSE))</f>
        <v/>
      </c>
      <c r="D1264" s="259" t="str">
        <f>IF($B1264="","",VLOOKUP($B1264,資料表!$A:$C,3,FALSE))</f>
        <v/>
      </c>
      <c r="E1264" s="263"/>
      <c r="F1264" s="261" t="str">
        <f>IF($E1264="","",VLOOKUP($E1264,資料表!$G:$I,2,FALSE))</f>
        <v/>
      </c>
      <c r="G1264" s="262" t="str">
        <f>IF($E1264="","",VLOOKUP($E1264,資料表!$G:$I,3,FALSE))</f>
        <v/>
      </c>
      <c r="H1264" s="71"/>
      <c r="I1264" s="72"/>
      <c r="J1264" s="70"/>
      <c r="K1264" s="278">
        <f t="shared" si="40"/>
        <v>0</v>
      </c>
      <c r="L1264" s="278">
        <f t="shared" si="41"/>
        <v>0</v>
      </c>
      <c r="M1264" s="75"/>
      <c r="N1264" s="76"/>
      <c r="O1264" s="76"/>
      <c r="P1264" s="77"/>
      <c r="Q1264" s="18" t="str">
        <f>IF(B1264="","",VLOOKUP(B1264,資料表!$A$3:$D$198,4,0))</f>
        <v/>
      </c>
    </row>
    <row r="1265" spans="1:17" ht="20.100000000000001" customHeight="1">
      <c r="A1265" s="290" t="str">
        <f>IF(B1265="","",VLOOKUP(B1265,資料表!$A$3:$E$298,5,0))</f>
        <v/>
      </c>
      <c r="B1265" s="67"/>
      <c r="C1265" s="259" t="str">
        <f>IF($B1265="","",VLOOKUP($B1265,資料表!$A:$C,2,FALSE))</f>
        <v/>
      </c>
      <c r="D1265" s="259" t="str">
        <f>IF($B1265="","",VLOOKUP($B1265,資料表!$A:$C,3,FALSE))</f>
        <v/>
      </c>
      <c r="E1265" s="263"/>
      <c r="F1265" s="261" t="str">
        <f>IF($E1265="","",VLOOKUP($E1265,資料表!$G:$I,2,FALSE))</f>
        <v/>
      </c>
      <c r="G1265" s="262" t="str">
        <f>IF($E1265="","",VLOOKUP($E1265,資料表!$G:$I,3,FALSE))</f>
        <v/>
      </c>
      <c r="H1265" s="71"/>
      <c r="I1265" s="72"/>
      <c r="J1265" s="70"/>
      <c r="K1265" s="278">
        <f t="shared" si="40"/>
        <v>0</v>
      </c>
      <c r="L1265" s="278">
        <f t="shared" si="41"/>
        <v>0</v>
      </c>
      <c r="M1265" s="75"/>
      <c r="N1265" s="76"/>
      <c r="O1265" s="76"/>
      <c r="P1265" s="77"/>
      <c r="Q1265" s="18" t="str">
        <f>IF(B1265="","",VLOOKUP(B1265,資料表!$A$3:$D$198,4,0))</f>
        <v/>
      </c>
    </row>
    <row r="1266" spans="1:17" ht="20.100000000000001" customHeight="1">
      <c r="A1266" s="290" t="str">
        <f>IF(B1266="","",VLOOKUP(B1266,資料表!$A$3:$E$298,5,0))</f>
        <v/>
      </c>
      <c r="B1266" s="67"/>
      <c r="C1266" s="259" t="str">
        <f>IF($B1266="","",VLOOKUP($B1266,資料表!$A:$C,2,FALSE))</f>
        <v/>
      </c>
      <c r="D1266" s="259" t="str">
        <f>IF($B1266="","",VLOOKUP($B1266,資料表!$A:$C,3,FALSE))</f>
        <v/>
      </c>
      <c r="E1266" s="263"/>
      <c r="F1266" s="261" t="str">
        <f>IF($E1266="","",VLOOKUP($E1266,資料表!$G:$I,2,FALSE))</f>
        <v/>
      </c>
      <c r="G1266" s="262" t="str">
        <f>IF($E1266="","",VLOOKUP($E1266,資料表!$G:$I,3,FALSE))</f>
        <v/>
      </c>
      <c r="H1266" s="71"/>
      <c r="I1266" s="72"/>
      <c r="J1266" s="70"/>
      <c r="K1266" s="278">
        <f t="shared" si="40"/>
        <v>0</v>
      </c>
      <c r="L1266" s="278">
        <f t="shared" si="41"/>
        <v>0</v>
      </c>
      <c r="M1266" s="75"/>
      <c r="N1266" s="76"/>
      <c r="O1266" s="76"/>
      <c r="P1266" s="77"/>
      <c r="Q1266" s="18" t="str">
        <f>IF(B1266="","",VLOOKUP(B1266,資料表!$A$3:$D$198,4,0))</f>
        <v/>
      </c>
    </row>
    <row r="1267" spans="1:17" ht="20.100000000000001" customHeight="1">
      <c r="A1267" s="290" t="str">
        <f>IF(B1267="","",VLOOKUP(B1267,資料表!$A$3:$E$298,5,0))</f>
        <v/>
      </c>
      <c r="B1267" s="67"/>
      <c r="C1267" s="259" t="str">
        <f>IF($B1267="","",VLOOKUP($B1267,資料表!$A:$C,2,FALSE))</f>
        <v/>
      </c>
      <c r="D1267" s="259" t="str">
        <f>IF($B1267="","",VLOOKUP($B1267,資料表!$A:$C,3,FALSE))</f>
        <v/>
      </c>
      <c r="E1267" s="263"/>
      <c r="F1267" s="261" t="str">
        <f>IF($E1267="","",VLOOKUP($E1267,資料表!$G:$I,2,FALSE))</f>
        <v/>
      </c>
      <c r="G1267" s="262" t="str">
        <f>IF($E1267="","",VLOOKUP($E1267,資料表!$G:$I,3,FALSE))</f>
        <v/>
      </c>
      <c r="H1267" s="71"/>
      <c r="I1267" s="72"/>
      <c r="J1267" s="70"/>
      <c r="K1267" s="278">
        <f t="shared" si="40"/>
        <v>0</v>
      </c>
      <c r="L1267" s="278">
        <f t="shared" si="41"/>
        <v>0</v>
      </c>
      <c r="M1267" s="75"/>
      <c r="N1267" s="76"/>
      <c r="O1267" s="76"/>
      <c r="P1267" s="77"/>
      <c r="Q1267" s="18" t="str">
        <f>IF(B1267="","",VLOOKUP(B1267,資料表!$A$3:$D$198,4,0))</f>
        <v/>
      </c>
    </row>
    <row r="1268" spans="1:17" ht="20.100000000000001" customHeight="1">
      <c r="A1268" s="290" t="str">
        <f>IF(B1268="","",VLOOKUP(B1268,資料表!$A$3:$E$298,5,0))</f>
        <v/>
      </c>
      <c r="B1268" s="67"/>
      <c r="C1268" s="259" t="str">
        <f>IF($B1268="","",VLOOKUP($B1268,資料表!$A:$C,2,FALSE))</f>
        <v/>
      </c>
      <c r="D1268" s="259" t="str">
        <f>IF($B1268="","",VLOOKUP($B1268,資料表!$A:$C,3,FALSE))</f>
        <v/>
      </c>
      <c r="E1268" s="263"/>
      <c r="F1268" s="261" t="str">
        <f>IF($E1268="","",VLOOKUP($E1268,資料表!$G:$I,2,FALSE))</f>
        <v/>
      </c>
      <c r="G1268" s="262" t="str">
        <f>IF($E1268="","",VLOOKUP($E1268,資料表!$G:$I,3,FALSE))</f>
        <v/>
      </c>
      <c r="H1268" s="71"/>
      <c r="I1268" s="72"/>
      <c r="J1268" s="70"/>
      <c r="K1268" s="278">
        <f t="shared" si="40"/>
        <v>0</v>
      </c>
      <c r="L1268" s="278">
        <f t="shared" si="41"/>
        <v>0</v>
      </c>
      <c r="M1268" s="75"/>
      <c r="N1268" s="76"/>
      <c r="O1268" s="76"/>
      <c r="P1268" s="77"/>
      <c r="Q1268" s="18" t="str">
        <f>IF(B1268="","",VLOOKUP(B1268,資料表!$A$3:$D$198,4,0))</f>
        <v/>
      </c>
    </row>
    <row r="1269" spans="1:17" ht="20.100000000000001" customHeight="1">
      <c r="A1269" s="290" t="str">
        <f>IF(B1269="","",VLOOKUP(B1269,資料表!$A$3:$E$298,5,0))</f>
        <v/>
      </c>
      <c r="B1269" s="67"/>
      <c r="C1269" s="259" t="str">
        <f>IF($B1269="","",VLOOKUP($B1269,資料表!$A:$C,2,FALSE))</f>
        <v/>
      </c>
      <c r="D1269" s="259" t="str">
        <f>IF($B1269="","",VLOOKUP($B1269,資料表!$A:$C,3,FALSE))</f>
        <v/>
      </c>
      <c r="E1269" s="263"/>
      <c r="F1269" s="261" t="str">
        <f>IF($E1269="","",VLOOKUP($E1269,資料表!$G:$I,2,FALSE))</f>
        <v/>
      </c>
      <c r="G1269" s="262" t="str">
        <f>IF($E1269="","",VLOOKUP($E1269,資料表!$G:$I,3,FALSE))</f>
        <v/>
      </c>
      <c r="H1269" s="71"/>
      <c r="I1269" s="72"/>
      <c r="J1269" s="70"/>
      <c r="K1269" s="278">
        <f t="shared" si="40"/>
        <v>0</v>
      </c>
      <c r="L1269" s="278">
        <f t="shared" si="41"/>
        <v>0</v>
      </c>
      <c r="M1269" s="75"/>
      <c r="N1269" s="76"/>
      <c r="O1269" s="76"/>
      <c r="P1269" s="77"/>
      <c r="Q1269" s="18" t="str">
        <f>IF(B1269="","",VLOOKUP(B1269,資料表!$A$3:$D$198,4,0))</f>
        <v/>
      </c>
    </row>
    <row r="1270" spans="1:17" ht="20.100000000000001" customHeight="1">
      <c r="A1270" s="290" t="str">
        <f>IF(B1270="","",VLOOKUP(B1270,資料表!$A$3:$E$298,5,0))</f>
        <v/>
      </c>
      <c r="B1270" s="67"/>
      <c r="C1270" s="259" t="str">
        <f>IF($B1270="","",VLOOKUP($B1270,資料表!$A:$C,2,FALSE))</f>
        <v/>
      </c>
      <c r="D1270" s="259" t="str">
        <f>IF($B1270="","",VLOOKUP($B1270,資料表!$A:$C,3,FALSE))</f>
        <v/>
      </c>
      <c r="E1270" s="263"/>
      <c r="F1270" s="261" t="str">
        <f>IF($E1270="","",VLOOKUP($E1270,資料表!$G:$I,2,FALSE))</f>
        <v/>
      </c>
      <c r="G1270" s="262" t="str">
        <f>IF($E1270="","",VLOOKUP($E1270,資料表!$G:$I,3,FALSE))</f>
        <v/>
      </c>
      <c r="H1270" s="71"/>
      <c r="I1270" s="72"/>
      <c r="J1270" s="70"/>
      <c r="K1270" s="278">
        <f t="shared" si="40"/>
        <v>0</v>
      </c>
      <c r="L1270" s="278">
        <f t="shared" si="41"/>
        <v>0</v>
      </c>
      <c r="M1270" s="75"/>
      <c r="N1270" s="76"/>
      <c r="O1270" s="76"/>
      <c r="P1270" s="77"/>
      <c r="Q1270" s="18" t="str">
        <f>IF(B1270="","",VLOOKUP(B1270,資料表!$A$3:$D$198,4,0))</f>
        <v/>
      </c>
    </row>
    <row r="1271" spans="1:17" ht="20.100000000000001" customHeight="1">
      <c r="A1271" s="290" t="str">
        <f>IF(B1271="","",VLOOKUP(B1271,資料表!$A$3:$E$298,5,0))</f>
        <v/>
      </c>
      <c r="B1271" s="67"/>
      <c r="C1271" s="259" t="str">
        <f>IF($B1271="","",VLOOKUP($B1271,資料表!$A:$C,2,FALSE))</f>
        <v/>
      </c>
      <c r="D1271" s="259" t="str">
        <f>IF($B1271="","",VLOOKUP($B1271,資料表!$A:$C,3,FALSE))</f>
        <v/>
      </c>
      <c r="E1271" s="263"/>
      <c r="F1271" s="261" t="str">
        <f>IF($E1271="","",VLOOKUP($E1271,資料表!$G:$I,2,FALSE))</f>
        <v/>
      </c>
      <c r="G1271" s="262" t="str">
        <f>IF($E1271="","",VLOOKUP($E1271,資料表!$G:$I,3,FALSE))</f>
        <v/>
      </c>
      <c r="H1271" s="71"/>
      <c r="I1271" s="72"/>
      <c r="J1271" s="70"/>
      <c r="K1271" s="278">
        <f t="shared" si="40"/>
        <v>0</v>
      </c>
      <c r="L1271" s="278">
        <f t="shared" si="41"/>
        <v>0</v>
      </c>
      <c r="M1271" s="75"/>
      <c r="N1271" s="76"/>
      <c r="O1271" s="76"/>
      <c r="P1271" s="77"/>
      <c r="Q1271" s="18" t="str">
        <f>IF(B1271="","",VLOOKUP(B1271,資料表!$A$3:$D$198,4,0))</f>
        <v/>
      </c>
    </row>
    <row r="1272" spans="1:17" ht="20.100000000000001" customHeight="1">
      <c r="A1272" s="290" t="str">
        <f>IF(B1272="","",VLOOKUP(B1272,資料表!$A$3:$E$298,5,0))</f>
        <v/>
      </c>
      <c r="B1272" s="67"/>
      <c r="C1272" s="259" t="str">
        <f>IF($B1272="","",VLOOKUP($B1272,資料表!$A:$C,2,FALSE))</f>
        <v/>
      </c>
      <c r="D1272" s="259" t="str">
        <f>IF($B1272="","",VLOOKUP($B1272,資料表!$A:$C,3,FALSE))</f>
        <v/>
      </c>
      <c r="E1272" s="263"/>
      <c r="F1272" s="261" t="str">
        <f>IF($E1272="","",VLOOKUP($E1272,資料表!$G:$I,2,FALSE))</f>
        <v/>
      </c>
      <c r="G1272" s="262" t="str">
        <f>IF($E1272="","",VLOOKUP($E1272,資料表!$G:$I,3,FALSE))</f>
        <v/>
      </c>
      <c r="H1272" s="71"/>
      <c r="I1272" s="72"/>
      <c r="J1272" s="70"/>
      <c r="K1272" s="278">
        <f t="shared" si="40"/>
        <v>0</v>
      </c>
      <c r="L1272" s="278">
        <f t="shared" si="41"/>
        <v>0</v>
      </c>
      <c r="M1272" s="75"/>
      <c r="N1272" s="76"/>
      <c r="O1272" s="76"/>
      <c r="P1272" s="77"/>
      <c r="Q1272" s="18" t="str">
        <f>IF(B1272="","",VLOOKUP(B1272,資料表!$A$3:$D$198,4,0))</f>
        <v/>
      </c>
    </row>
    <row r="1273" spans="1:17" ht="20.100000000000001" customHeight="1">
      <c r="A1273" s="290" t="str">
        <f>IF(B1273="","",VLOOKUP(B1273,資料表!$A$3:$E$298,5,0))</f>
        <v/>
      </c>
      <c r="B1273" s="67"/>
      <c r="C1273" s="259" t="str">
        <f>IF($B1273="","",VLOOKUP($B1273,資料表!$A:$C,2,FALSE))</f>
        <v/>
      </c>
      <c r="D1273" s="259" t="str">
        <f>IF($B1273="","",VLOOKUP($B1273,資料表!$A:$C,3,FALSE))</f>
        <v/>
      </c>
      <c r="E1273" s="263"/>
      <c r="F1273" s="261" t="str">
        <f>IF($E1273="","",VLOOKUP($E1273,資料表!$G:$I,2,FALSE))</f>
        <v/>
      </c>
      <c r="G1273" s="262" t="str">
        <f>IF($E1273="","",VLOOKUP($E1273,資料表!$G:$I,3,FALSE))</f>
        <v/>
      </c>
      <c r="H1273" s="71"/>
      <c r="I1273" s="72"/>
      <c r="J1273" s="70"/>
      <c r="K1273" s="278">
        <f t="shared" si="40"/>
        <v>0</v>
      </c>
      <c r="L1273" s="278">
        <f t="shared" si="41"/>
        <v>0</v>
      </c>
      <c r="M1273" s="75"/>
      <c r="N1273" s="76"/>
      <c r="O1273" s="76"/>
      <c r="P1273" s="77"/>
      <c r="Q1273" s="18" t="str">
        <f>IF(B1273="","",VLOOKUP(B1273,資料表!$A$3:$D$198,4,0))</f>
        <v/>
      </c>
    </row>
    <row r="1274" spans="1:17" ht="20.100000000000001" customHeight="1">
      <c r="A1274" s="290" t="str">
        <f>IF(B1274="","",VLOOKUP(B1274,資料表!$A$3:$E$298,5,0))</f>
        <v/>
      </c>
      <c r="B1274" s="67"/>
      <c r="C1274" s="259" t="str">
        <f>IF($B1274="","",VLOOKUP($B1274,資料表!$A:$C,2,FALSE))</f>
        <v/>
      </c>
      <c r="D1274" s="259" t="str">
        <f>IF($B1274="","",VLOOKUP($B1274,資料表!$A:$C,3,FALSE))</f>
        <v/>
      </c>
      <c r="E1274" s="263"/>
      <c r="F1274" s="261" t="str">
        <f>IF($E1274="","",VLOOKUP($E1274,資料表!$G:$I,2,FALSE))</f>
        <v/>
      </c>
      <c r="G1274" s="262" t="str">
        <f>IF($E1274="","",VLOOKUP($E1274,資料表!$G:$I,3,FALSE))</f>
        <v/>
      </c>
      <c r="H1274" s="71"/>
      <c r="I1274" s="72"/>
      <c r="J1274" s="70"/>
      <c r="K1274" s="278">
        <f t="shared" si="40"/>
        <v>0</v>
      </c>
      <c r="L1274" s="278">
        <f t="shared" si="41"/>
        <v>0</v>
      </c>
      <c r="M1274" s="75"/>
      <c r="N1274" s="76"/>
      <c r="O1274" s="76"/>
      <c r="P1274" s="77"/>
      <c r="Q1274" s="18" t="str">
        <f>IF(B1274="","",VLOOKUP(B1274,資料表!$A$3:$D$198,4,0))</f>
        <v/>
      </c>
    </row>
    <row r="1275" spans="1:17" ht="20.100000000000001" customHeight="1">
      <c r="A1275" s="290" t="str">
        <f>IF(B1275="","",VLOOKUP(B1275,資料表!$A$3:$E$298,5,0))</f>
        <v/>
      </c>
      <c r="B1275" s="67"/>
      <c r="C1275" s="259" t="str">
        <f>IF($B1275="","",VLOOKUP($B1275,資料表!$A:$C,2,FALSE))</f>
        <v/>
      </c>
      <c r="D1275" s="259" t="str">
        <f>IF($B1275="","",VLOOKUP($B1275,資料表!$A:$C,3,FALSE))</f>
        <v/>
      </c>
      <c r="E1275" s="263"/>
      <c r="F1275" s="261" t="str">
        <f>IF($E1275="","",VLOOKUP($E1275,資料表!$G:$I,2,FALSE))</f>
        <v/>
      </c>
      <c r="G1275" s="262" t="str">
        <f>IF($E1275="","",VLOOKUP($E1275,資料表!$G:$I,3,FALSE))</f>
        <v/>
      </c>
      <c r="H1275" s="71"/>
      <c r="I1275" s="72"/>
      <c r="J1275" s="70"/>
      <c r="K1275" s="278">
        <f t="shared" si="40"/>
        <v>0</v>
      </c>
      <c r="L1275" s="278">
        <f t="shared" si="41"/>
        <v>0</v>
      </c>
      <c r="M1275" s="75"/>
      <c r="N1275" s="76"/>
      <c r="O1275" s="76"/>
      <c r="P1275" s="77"/>
      <c r="Q1275" s="18" t="str">
        <f>IF(B1275="","",VLOOKUP(B1275,資料表!$A$3:$D$198,4,0))</f>
        <v/>
      </c>
    </row>
    <row r="1276" spans="1:17" ht="20.100000000000001" customHeight="1">
      <c r="A1276" s="290" t="str">
        <f>IF(B1276="","",VLOOKUP(B1276,資料表!$A$3:$E$298,5,0))</f>
        <v/>
      </c>
      <c r="B1276" s="67"/>
      <c r="C1276" s="259" t="str">
        <f>IF($B1276="","",VLOOKUP($B1276,資料表!$A:$C,2,FALSE))</f>
        <v/>
      </c>
      <c r="D1276" s="259" t="str">
        <f>IF($B1276="","",VLOOKUP($B1276,資料表!$A:$C,3,FALSE))</f>
        <v/>
      </c>
      <c r="E1276" s="263"/>
      <c r="F1276" s="261" t="str">
        <f>IF($E1276="","",VLOOKUP($E1276,資料表!$G:$I,2,FALSE))</f>
        <v/>
      </c>
      <c r="G1276" s="262" t="str">
        <f>IF($E1276="","",VLOOKUP($E1276,資料表!$G:$I,3,FALSE))</f>
        <v/>
      </c>
      <c r="H1276" s="71"/>
      <c r="I1276" s="72"/>
      <c r="J1276" s="70"/>
      <c r="K1276" s="278">
        <f t="shared" si="40"/>
        <v>0</v>
      </c>
      <c r="L1276" s="278">
        <f t="shared" si="41"/>
        <v>0</v>
      </c>
      <c r="M1276" s="75"/>
      <c r="N1276" s="76"/>
      <c r="O1276" s="76"/>
      <c r="P1276" s="77"/>
      <c r="Q1276" s="18" t="str">
        <f>IF(B1276="","",VLOOKUP(B1276,資料表!$A$3:$D$198,4,0))</f>
        <v/>
      </c>
    </row>
    <row r="1277" spans="1:17" ht="20.100000000000001" customHeight="1">
      <c r="A1277" s="290" t="str">
        <f>IF(B1277="","",VLOOKUP(B1277,資料表!$A$3:$E$298,5,0))</f>
        <v/>
      </c>
      <c r="B1277" s="67"/>
      <c r="C1277" s="259" t="str">
        <f>IF($B1277="","",VLOOKUP($B1277,資料表!$A:$C,2,FALSE))</f>
        <v/>
      </c>
      <c r="D1277" s="259" t="str">
        <f>IF($B1277="","",VLOOKUP($B1277,資料表!$A:$C,3,FALSE))</f>
        <v/>
      </c>
      <c r="E1277" s="263"/>
      <c r="F1277" s="261" t="str">
        <f>IF($E1277="","",VLOOKUP($E1277,資料表!$G:$I,2,FALSE))</f>
        <v/>
      </c>
      <c r="G1277" s="262" t="str">
        <f>IF($E1277="","",VLOOKUP($E1277,資料表!$G:$I,3,FALSE))</f>
        <v/>
      </c>
      <c r="H1277" s="71"/>
      <c r="I1277" s="72"/>
      <c r="J1277" s="70"/>
      <c r="K1277" s="278">
        <f t="shared" si="40"/>
        <v>0</v>
      </c>
      <c r="L1277" s="278">
        <f t="shared" si="41"/>
        <v>0</v>
      </c>
      <c r="M1277" s="75"/>
      <c r="N1277" s="76"/>
      <c r="O1277" s="76"/>
      <c r="P1277" s="77"/>
      <c r="Q1277" s="18" t="str">
        <f>IF(B1277="","",VLOOKUP(B1277,資料表!$A$3:$D$198,4,0))</f>
        <v/>
      </c>
    </row>
    <row r="1278" spans="1:17" ht="20.100000000000001" customHeight="1">
      <c r="A1278" s="290" t="str">
        <f>IF(B1278="","",VLOOKUP(B1278,資料表!$A$3:$E$298,5,0))</f>
        <v/>
      </c>
      <c r="B1278" s="67"/>
      <c r="C1278" s="259" t="str">
        <f>IF($B1278="","",VLOOKUP($B1278,資料表!$A:$C,2,FALSE))</f>
        <v/>
      </c>
      <c r="D1278" s="259" t="str">
        <f>IF($B1278="","",VLOOKUP($B1278,資料表!$A:$C,3,FALSE))</f>
        <v/>
      </c>
      <c r="E1278" s="263"/>
      <c r="F1278" s="261" t="str">
        <f>IF($E1278="","",VLOOKUP($E1278,資料表!$G:$I,2,FALSE))</f>
        <v/>
      </c>
      <c r="G1278" s="262" t="str">
        <f>IF($E1278="","",VLOOKUP($E1278,資料表!$G:$I,3,FALSE))</f>
        <v/>
      </c>
      <c r="H1278" s="71"/>
      <c r="I1278" s="72"/>
      <c r="J1278" s="70"/>
      <c r="K1278" s="278">
        <f t="shared" si="40"/>
        <v>0</v>
      </c>
      <c r="L1278" s="278">
        <f t="shared" si="41"/>
        <v>0</v>
      </c>
      <c r="M1278" s="75"/>
      <c r="N1278" s="76"/>
      <c r="O1278" s="76"/>
      <c r="P1278" s="77"/>
      <c r="Q1278" s="18" t="str">
        <f>IF(B1278="","",VLOOKUP(B1278,資料表!$A$3:$D$198,4,0))</f>
        <v/>
      </c>
    </row>
    <row r="1279" spans="1:17" ht="20.100000000000001" customHeight="1">
      <c r="A1279" s="290" t="str">
        <f>IF(B1279="","",VLOOKUP(B1279,資料表!$A$3:$E$298,5,0))</f>
        <v/>
      </c>
      <c r="B1279" s="67"/>
      <c r="C1279" s="259" t="str">
        <f>IF($B1279="","",VLOOKUP($B1279,資料表!$A:$C,2,FALSE))</f>
        <v/>
      </c>
      <c r="D1279" s="259" t="str">
        <f>IF($B1279="","",VLOOKUP($B1279,資料表!$A:$C,3,FALSE))</f>
        <v/>
      </c>
      <c r="E1279" s="263"/>
      <c r="F1279" s="261" t="str">
        <f>IF($E1279="","",VLOOKUP($E1279,資料表!$G:$I,2,FALSE))</f>
        <v/>
      </c>
      <c r="G1279" s="262" t="str">
        <f>IF($E1279="","",VLOOKUP($E1279,資料表!$G:$I,3,FALSE))</f>
        <v/>
      </c>
      <c r="H1279" s="71"/>
      <c r="I1279" s="72"/>
      <c r="J1279" s="70"/>
      <c r="K1279" s="278">
        <f t="shared" si="40"/>
        <v>0</v>
      </c>
      <c r="L1279" s="278">
        <f t="shared" si="41"/>
        <v>0</v>
      </c>
      <c r="M1279" s="75"/>
      <c r="N1279" s="76"/>
      <c r="O1279" s="76"/>
      <c r="P1279" s="77"/>
      <c r="Q1279" s="18" t="str">
        <f>IF(B1279="","",VLOOKUP(B1279,資料表!$A$3:$D$198,4,0))</f>
        <v/>
      </c>
    </row>
    <row r="1280" spans="1:17" ht="20.100000000000001" customHeight="1">
      <c r="A1280" s="290" t="str">
        <f>IF(B1280="","",VLOOKUP(B1280,資料表!$A$3:$E$298,5,0))</f>
        <v/>
      </c>
      <c r="B1280" s="67"/>
      <c r="C1280" s="259" t="str">
        <f>IF($B1280="","",VLOOKUP($B1280,資料表!$A:$C,2,FALSE))</f>
        <v/>
      </c>
      <c r="D1280" s="259" t="str">
        <f>IF($B1280="","",VLOOKUP($B1280,資料表!$A:$C,3,FALSE))</f>
        <v/>
      </c>
      <c r="E1280" s="263"/>
      <c r="F1280" s="261" t="str">
        <f>IF($E1280="","",VLOOKUP($E1280,資料表!$G:$I,2,FALSE))</f>
        <v/>
      </c>
      <c r="G1280" s="262" t="str">
        <f>IF($E1280="","",VLOOKUP($E1280,資料表!$G:$I,3,FALSE))</f>
        <v/>
      </c>
      <c r="H1280" s="71"/>
      <c r="I1280" s="72"/>
      <c r="J1280" s="70"/>
      <c r="K1280" s="278">
        <f t="shared" si="40"/>
        <v>0</v>
      </c>
      <c r="L1280" s="278">
        <f t="shared" si="41"/>
        <v>0</v>
      </c>
      <c r="M1280" s="75"/>
      <c r="N1280" s="76"/>
      <c r="O1280" s="76"/>
      <c r="P1280" s="77"/>
      <c r="Q1280" s="18" t="str">
        <f>IF(B1280="","",VLOOKUP(B1280,資料表!$A$3:$D$198,4,0))</f>
        <v/>
      </c>
    </row>
    <row r="1281" spans="1:17" ht="20.100000000000001" customHeight="1">
      <c r="A1281" s="290" t="str">
        <f>IF(B1281="","",VLOOKUP(B1281,資料表!$A$3:$E$298,5,0))</f>
        <v/>
      </c>
      <c r="B1281" s="67"/>
      <c r="C1281" s="259" t="str">
        <f>IF($B1281="","",VLOOKUP($B1281,資料表!$A:$C,2,FALSE))</f>
        <v/>
      </c>
      <c r="D1281" s="259" t="str">
        <f>IF($B1281="","",VLOOKUP($B1281,資料表!$A:$C,3,FALSE))</f>
        <v/>
      </c>
      <c r="E1281" s="263"/>
      <c r="F1281" s="261" t="str">
        <f>IF($E1281="","",VLOOKUP($E1281,資料表!$G:$I,2,FALSE))</f>
        <v/>
      </c>
      <c r="G1281" s="262" t="str">
        <f>IF($E1281="","",VLOOKUP($E1281,資料表!$G:$I,3,FALSE))</f>
        <v/>
      </c>
      <c r="H1281" s="71"/>
      <c r="I1281" s="72"/>
      <c r="J1281" s="70"/>
      <c r="K1281" s="278">
        <f t="shared" si="40"/>
        <v>0</v>
      </c>
      <c r="L1281" s="278">
        <f t="shared" si="41"/>
        <v>0</v>
      </c>
      <c r="M1281" s="75"/>
      <c r="N1281" s="76"/>
      <c r="O1281" s="76"/>
      <c r="P1281" s="77"/>
      <c r="Q1281" s="18" t="str">
        <f>IF(B1281="","",VLOOKUP(B1281,資料表!$A$3:$D$198,4,0))</f>
        <v/>
      </c>
    </row>
    <row r="1282" spans="1:17" ht="20.100000000000001" customHeight="1">
      <c r="A1282" s="290" t="str">
        <f>IF(B1282="","",VLOOKUP(B1282,資料表!$A$3:$E$298,5,0))</f>
        <v/>
      </c>
      <c r="B1282" s="67"/>
      <c r="C1282" s="259" t="str">
        <f>IF($B1282="","",VLOOKUP($B1282,資料表!$A:$C,2,FALSE))</f>
        <v/>
      </c>
      <c r="D1282" s="259" t="str">
        <f>IF($B1282="","",VLOOKUP($B1282,資料表!$A:$C,3,FALSE))</f>
        <v/>
      </c>
      <c r="E1282" s="263"/>
      <c r="F1282" s="261" t="str">
        <f>IF($E1282="","",VLOOKUP($E1282,資料表!$G:$I,2,FALSE))</f>
        <v/>
      </c>
      <c r="G1282" s="262" t="str">
        <f>IF($E1282="","",VLOOKUP($E1282,資料表!$G:$I,3,FALSE))</f>
        <v/>
      </c>
      <c r="H1282" s="71"/>
      <c r="I1282" s="72"/>
      <c r="J1282" s="70"/>
      <c r="K1282" s="278">
        <f t="shared" si="40"/>
        <v>0</v>
      </c>
      <c r="L1282" s="278">
        <f t="shared" si="41"/>
        <v>0</v>
      </c>
      <c r="M1282" s="75"/>
      <c r="N1282" s="76"/>
      <c r="O1282" s="76"/>
      <c r="P1282" s="77"/>
      <c r="Q1282" s="18" t="str">
        <f>IF(B1282="","",VLOOKUP(B1282,資料表!$A$3:$D$198,4,0))</f>
        <v/>
      </c>
    </row>
    <row r="1283" spans="1:17" ht="20.100000000000001" customHeight="1">
      <c r="A1283" s="290" t="str">
        <f>IF(B1283="","",VLOOKUP(B1283,資料表!$A$3:$E$298,5,0))</f>
        <v/>
      </c>
      <c r="B1283" s="67"/>
      <c r="C1283" s="259" t="str">
        <f>IF($B1283="","",VLOOKUP($B1283,資料表!$A:$C,2,FALSE))</f>
        <v/>
      </c>
      <c r="D1283" s="259" t="str">
        <f>IF($B1283="","",VLOOKUP($B1283,資料表!$A:$C,3,FALSE))</f>
        <v/>
      </c>
      <c r="E1283" s="263"/>
      <c r="F1283" s="261" t="str">
        <f>IF($E1283="","",VLOOKUP($E1283,資料表!$G:$I,2,FALSE))</f>
        <v/>
      </c>
      <c r="G1283" s="262" t="str">
        <f>IF($E1283="","",VLOOKUP($E1283,資料表!$G:$I,3,FALSE))</f>
        <v/>
      </c>
      <c r="H1283" s="71"/>
      <c r="I1283" s="72"/>
      <c r="J1283" s="70"/>
      <c r="K1283" s="278">
        <f t="shared" si="40"/>
        <v>0</v>
      </c>
      <c r="L1283" s="278">
        <f t="shared" si="41"/>
        <v>0</v>
      </c>
      <c r="M1283" s="75"/>
      <c r="N1283" s="76"/>
      <c r="O1283" s="76"/>
      <c r="P1283" s="77"/>
      <c r="Q1283" s="18" t="str">
        <f>IF(B1283="","",VLOOKUP(B1283,資料表!$A$3:$D$198,4,0))</f>
        <v/>
      </c>
    </row>
    <row r="1284" spans="1:17" ht="20.100000000000001" customHeight="1">
      <c r="A1284" s="290" t="str">
        <f>IF(B1284="","",VLOOKUP(B1284,資料表!$A$3:$E$298,5,0))</f>
        <v/>
      </c>
      <c r="B1284" s="67"/>
      <c r="C1284" s="259" t="str">
        <f>IF($B1284="","",VLOOKUP($B1284,資料表!$A:$C,2,FALSE))</f>
        <v/>
      </c>
      <c r="D1284" s="259" t="str">
        <f>IF($B1284="","",VLOOKUP($B1284,資料表!$A:$C,3,FALSE))</f>
        <v/>
      </c>
      <c r="E1284" s="263"/>
      <c r="F1284" s="261" t="str">
        <f>IF($E1284="","",VLOOKUP($E1284,資料表!$G:$I,2,FALSE))</f>
        <v/>
      </c>
      <c r="G1284" s="262" t="str">
        <f>IF($E1284="","",VLOOKUP($E1284,資料表!$G:$I,3,FALSE))</f>
        <v/>
      </c>
      <c r="H1284" s="71"/>
      <c r="I1284" s="72"/>
      <c r="J1284" s="70"/>
      <c r="K1284" s="278">
        <f t="shared" si="40"/>
        <v>0</v>
      </c>
      <c r="L1284" s="278">
        <f t="shared" si="41"/>
        <v>0</v>
      </c>
      <c r="M1284" s="75"/>
      <c r="N1284" s="76"/>
      <c r="O1284" s="76"/>
      <c r="P1284" s="77"/>
      <c r="Q1284" s="18" t="str">
        <f>IF(B1284="","",VLOOKUP(B1284,資料表!$A$3:$D$198,4,0))</f>
        <v/>
      </c>
    </row>
    <row r="1285" spans="1:17" ht="20.100000000000001" customHeight="1">
      <c r="A1285" s="290" t="str">
        <f>IF(B1285="","",VLOOKUP(B1285,資料表!$A$3:$E$298,5,0))</f>
        <v/>
      </c>
      <c r="B1285" s="67"/>
      <c r="C1285" s="259" t="str">
        <f>IF($B1285="","",VLOOKUP($B1285,資料表!$A:$C,2,FALSE))</f>
        <v/>
      </c>
      <c r="D1285" s="259" t="str">
        <f>IF($B1285="","",VLOOKUP($B1285,資料表!$A:$C,3,FALSE))</f>
        <v/>
      </c>
      <c r="E1285" s="263"/>
      <c r="F1285" s="261" t="str">
        <f>IF($E1285="","",VLOOKUP($E1285,資料表!$G:$I,2,FALSE))</f>
        <v/>
      </c>
      <c r="G1285" s="262" t="str">
        <f>IF($E1285="","",VLOOKUP($E1285,資料表!$G:$I,3,FALSE))</f>
        <v/>
      </c>
      <c r="H1285" s="71"/>
      <c r="I1285" s="72"/>
      <c r="J1285" s="70"/>
      <c r="K1285" s="278">
        <f t="shared" si="40"/>
        <v>0</v>
      </c>
      <c r="L1285" s="278">
        <f t="shared" si="41"/>
        <v>0</v>
      </c>
      <c r="M1285" s="75"/>
      <c r="N1285" s="76"/>
      <c r="O1285" s="76"/>
      <c r="P1285" s="77"/>
      <c r="Q1285" s="18" t="str">
        <f>IF(B1285="","",VLOOKUP(B1285,資料表!$A$3:$D$198,4,0))</f>
        <v/>
      </c>
    </row>
    <row r="1286" spans="1:17" ht="20.100000000000001" customHeight="1">
      <c r="A1286" s="290" t="str">
        <f>IF(B1286="","",VLOOKUP(B1286,資料表!$A$3:$E$298,5,0))</f>
        <v/>
      </c>
      <c r="B1286" s="67"/>
      <c r="C1286" s="259" t="str">
        <f>IF($B1286="","",VLOOKUP($B1286,資料表!$A:$C,2,FALSE))</f>
        <v/>
      </c>
      <c r="D1286" s="259" t="str">
        <f>IF($B1286="","",VLOOKUP($B1286,資料表!$A:$C,3,FALSE))</f>
        <v/>
      </c>
      <c r="E1286" s="263"/>
      <c r="F1286" s="261" t="str">
        <f>IF($E1286="","",VLOOKUP($E1286,資料表!$G:$I,2,FALSE))</f>
        <v/>
      </c>
      <c r="G1286" s="262" t="str">
        <f>IF($E1286="","",VLOOKUP($E1286,資料表!$G:$I,3,FALSE))</f>
        <v/>
      </c>
      <c r="H1286" s="71"/>
      <c r="I1286" s="72"/>
      <c r="J1286" s="70"/>
      <c r="K1286" s="278">
        <f t="shared" si="40"/>
        <v>0</v>
      </c>
      <c r="L1286" s="278">
        <f t="shared" si="41"/>
        <v>0</v>
      </c>
      <c r="M1286" s="75"/>
      <c r="N1286" s="76"/>
      <c r="O1286" s="76"/>
      <c r="P1286" s="77"/>
      <c r="Q1286" s="18" t="str">
        <f>IF(B1286="","",VLOOKUP(B1286,資料表!$A$3:$D$198,4,0))</f>
        <v/>
      </c>
    </row>
    <row r="1287" spans="1:17" ht="20.100000000000001" customHeight="1">
      <c r="A1287" s="290" t="str">
        <f>IF(B1287="","",VLOOKUP(B1287,資料表!$A$3:$E$298,5,0))</f>
        <v/>
      </c>
      <c r="B1287" s="67"/>
      <c r="C1287" s="259" t="str">
        <f>IF($B1287="","",VLOOKUP($B1287,資料表!$A:$C,2,FALSE))</f>
        <v/>
      </c>
      <c r="D1287" s="259" t="str">
        <f>IF($B1287="","",VLOOKUP($B1287,資料表!$A:$C,3,FALSE))</f>
        <v/>
      </c>
      <c r="E1287" s="263"/>
      <c r="F1287" s="261" t="str">
        <f>IF($E1287="","",VLOOKUP($E1287,資料表!$G:$I,2,FALSE))</f>
        <v/>
      </c>
      <c r="G1287" s="262" t="str">
        <f>IF($E1287="","",VLOOKUP($E1287,資料表!$G:$I,3,FALSE))</f>
        <v/>
      </c>
      <c r="H1287" s="71"/>
      <c r="I1287" s="72"/>
      <c r="J1287" s="70"/>
      <c r="K1287" s="278">
        <f t="shared" si="40"/>
        <v>0</v>
      </c>
      <c r="L1287" s="278">
        <f t="shared" si="41"/>
        <v>0</v>
      </c>
      <c r="M1287" s="75"/>
      <c r="N1287" s="76"/>
      <c r="O1287" s="76"/>
      <c r="P1287" s="77"/>
      <c r="Q1287" s="18" t="str">
        <f>IF(B1287="","",VLOOKUP(B1287,資料表!$A$3:$D$198,4,0))</f>
        <v/>
      </c>
    </row>
    <row r="1288" spans="1:17" ht="20.100000000000001" customHeight="1">
      <c r="A1288" s="290" t="str">
        <f>IF(B1288="","",VLOOKUP(B1288,資料表!$A$3:$E$298,5,0))</f>
        <v/>
      </c>
      <c r="B1288" s="67"/>
      <c r="C1288" s="259" t="str">
        <f>IF($B1288="","",VLOOKUP($B1288,資料表!$A:$C,2,FALSE))</f>
        <v/>
      </c>
      <c r="D1288" s="259" t="str">
        <f>IF($B1288="","",VLOOKUP($B1288,資料表!$A:$C,3,FALSE))</f>
        <v/>
      </c>
      <c r="E1288" s="263"/>
      <c r="F1288" s="261" t="str">
        <f>IF($E1288="","",VLOOKUP($E1288,資料表!$G:$I,2,FALSE))</f>
        <v/>
      </c>
      <c r="G1288" s="262" t="str">
        <f>IF($E1288="","",VLOOKUP($E1288,資料表!$G:$I,3,FALSE))</f>
        <v/>
      </c>
      <c r="H1288" s="71"/>
      <c r="I1288" s="72"/>
      <c r="J1288" s="70"/>
      <c r="K1288" s="278">
        <f t="shared" si="40"/>
        <v>0</v>
      </c>
      <c r="L1288" s="278">
        <f t="shared" si="41"/>
        <v>0</v>
      </c>
      <c r="M1288" s="75"/>
      <c r="N1288" s="76"/>
      <c r="O1288" s="76"/>
      <c r="P1288" s="77"/>
      <c r="Q1288" s="18" t="str">
        <f>IF(B1288="","",VLOOKUP(B1288,資料表!$A$3:$D$198,4,0))</f>
        <v/>
      </c>
    </row>
    <row r="1289" spans="1:17" ht="20.100000000000001" customHeight="1">
      <c r="A1289" s="290" t="str">
        <f>IF(B1289="","",VLOOKUP(B1289,資料表!$A$3:$E$298,5,0))</f>
        <v/>
      </c>
      <c r="B1289" s="67"/>
      <c r="C1289" s="259" t="str">
        <f>IF($B1289="","",VLOOKUP($B1289,資料表!$A:$C,2,FALSE))</f>
        <v/>
      </c>
      <c r="D1289" s="259" t="str">
        <f>IF($B1289="","",VLOOKUP($B1289,資料表!$A:$C,3,FALSE))</f>
        <v/>
      </c>
      <c r="E1289" s="263"/>
      <c r="F1289" s="261" t="str">
        <f>IF($E1289="","",VLOOKUP($E1289,資料表!$G:$I,2,FALSE))</f>
        <v/>
      </c>
      <c r="G1289" s="262" t="str">
        <f>IF($E1289="","",VLOOKUP($E1289,資料表!$G:$I,3,FALSE))</f>
        <v/>
      </c>
      <c r="H1289" s="71"/>
      <c r="I1289" s="72"/>
      <c r="J1289" s="70"/>
      <c r="K1289" s="278">
        <f t="shared" si="40"/>
        <v>0</v>
      </c>
      <c r="L1289" s="278">
        <f t="shared" si="41"/>
        <v>0</v>
      </c>
      <c r="M1289" s="75"/>
      <c r="N1289" s="76"/>
      <c r="O1289" s="76"/>
      <c r="P1289" s="77"/>
      <c r="Q1289" s="18" t="str">
        <f>IF(B1289="","",VLOOKUP(B1289,資料表!$A$3:$D$198,4,0))</f>
        <v/>
      </c>
    </row>
    <row r="1290" spans="1:17" ht="20.100000000000001" customHeight="1">
      <c r="A1290" s="290" t="str">
        <f>IF(B1290="","",VLOOKUP(B1290,資料表!$A$3:$E$298,5,0))</f>
        <v/>
      </c>
      <c r="B1290" s="67"/>
      <c r="C1290" s="259" t="str">
        <f>IF($B1290="","",VLOOKUP($B1290,資料表!$A:$C,2,FALSE))</f>
        <v/>
      </c>
      <c r="D1290" s="259" t="str">
        <f>IF($B1290="","",VLOOKUP($B1290,資料表!$A:$C,3,FALSE))</f>
        <v/>
      </c>
      <c r="E1290" s="263"/>
      <c r="F1290" s="261" t="str">
        <f>IF($E1290="","",VLOOKUP($E1290,資料表!$G:$I,2,FALSE))</f>
        <v/>
      </c>
      <c r="G1290" s="262" t="str">
        <f>IF($E1290="","",VLOOKUP($E1290,資料表!$G:$I,3,FALSE))</f>
        <v/>
      </c>
      <c r="H1290" s="71"/>
      <c r="I1290" s="72"/>
      <c r="J1290" s="70"/>
      <c r="K1290" s="278">
        <f t="shared" si="40"/>
        <v>0</v>
      </c>
      <c r="L1290" s="278">
        <f t="shared" si="41"/>
        <v>0</v>
      </c>
      <c r="M1290" s="75"/>
      <c r="N1290" s="76"/>
      <c r="O1290" s="76"/>
      <c r="P1290" s="77"/>
      <c r="Q1290" s="18" t="str">
        <f>IF(B1290="","",VLOOKUP(B1290,資料表!$A$3:$D$198,4,0))</f>
        <v/>
      </c>
    </row>
    <row r="1291" spans="1:17" ht="20.100000000000001" customHeight="1">
      <c r="A1291" s="290" t="str">
        <f>IF(B1291="","",VLOOKUP(B1291,資料表!$A$3:$E$298,5,0))</f>
        <v/>
      </c>
      <c r="B1291" s="67"/>
      <c r="C1291" s="259" t="str">
        <f>IF($B1291="","",VLOOKUP($B1291,資料表!$A:$C,2,FALSE))</f>
        <v/>
      </c>
      <c r="D1291" s="259" t="str">
        <f>IF($B1291="","",VLOOKUP($B1291,資料表!$A:$C,3,FALSE))</f>
        <v/>
      </c>
      <c r="E1291" s="263"/>
      <c r="F1291" s="261" t="str">
        <f>IF($E1291="","",VLOOKUP($E1291,資料表!$G:$I,2,FALSE))</f>
        <v/>
      </c>
      <c r="G1291" s="262" t="str">
        <f>IF($E1291="","",VLOOKUP($E1291,資料表!$G:$I,3,FALSE))</f>
        <v/>
      </c>
      <c r="H1291" s="71"/>
      <c r="I1291" s="72"/>
      <c r="J1291" s="70"/>
      <c r="K1291" s="278">
        <f t="shared" ref="K1291:K1354" si="42">IF(OR($M1291=1,$M1291=""),ROUND($J1291*0.05,0),0)</f>
        <v>0</v>
      </c>
      <c r="L1291" s="278">
        <f t="shared" si="41"/>
        <v>0</v>
      </c>
      <c r="M1291" s="75"/>
      <c r="N1291" s="76"/>
      <c r="O1291" s="76"/>
      <c r="P1291" s="77"/>
      <c r="Q1291" s="18" t="str">
        <f>IF(B1291="","",VLOOKUP(B1291,資料表!$A$3:$D$198,4,0))</f>
        <v/>
      </c>
    </row>
    <row r="1292" spans="1:17" ht="20.100000000000001" customHeight="1">
      <c r="A1292" s="290" t="str">
        <f>IF(B1292="","",VLOOKUP(B1292,資料表!$A$3:$E$298,5,0))</f>
        <v/>
      </c>
      <c r="B1292" s="67"/>
      <c r="C1292" s="259" t="str">
        <f>IF($B1292="","",VLOOKUP($B1292,資料表!$A:$C,2,FALSE))</f>
        <v/>
      </c>
      <c r="D1292" s="259" t="str">
        <f>IF($B1292="","",VLOOKUP($B1292,資料表!$A:$C,3,FALSE))</f>
        <v/>
      </c>
      <c r="E1292" s="263"/>
      <c r="F1292" s="261" t="str">
        <f>IF($E1292="","",VLOOKUP($E1292,資料表!$G:$I,2,FALSE))</f>
        <v/>
      </c>
      <c r="G1292" s="262" t="str">
        <f>IF($E1292="","",VLOOKUP($E1292,資料表!$G:$I,3,FALSE))</f>
        <v/>
      </c>
      <c r="H1292" s="71"/>
      <c r="I1292" s="72"/>
      <c r="J1292" s="70"/>
      <c r="K1292" s="278">
        <f t="shared" si="42"/>
        <v>0</v>
      </c>
      <c r="L1292" s="278">
        <f t="shared" ref="L1292:L1355" si="43">SUM(J1292:K1292)</f>
        <v>0</v>
      </c>
      <c r="M1292" s="75"/>
      <c r="N1292" s="76"/>
      <c r="O1292" s="76"/>
      <c r="P1292" s="77"/>
      <c r="Q1292" s="18" t="str">
        <f>IF(B1292="","",VLOOKUP(B1292,資料表!$A$3:$D$198,4,0))</f>
        <v/>
      </c>
    </row>
    <row r="1293" spans="1:17" ht="20.100000000000001" customHeight="1">
      <c r="A1293" s="290" t="str">
        <f>IF(B1293="","",VLOOKUP(B1293,資料表!$A$3:$E$298,5,0))</f>
        <v/>
      </c>
      <c r="B1293" s="67"/>
      <c r="C1293" s="259" t="str">
        <f>IF($B1293="","",VLOOKUP($B1293,資料表!$A:$C,2,FALSE))</f>
        <v/>
      </c>
      <c r="D1293" s="259" t="str">
        <f>IF($B1293="","",VLOOKUP($B1293,資料表!$A:$C,3,FALSE))</f>
        <v/>
      </c>
      <c r="E1293" s="263"/>
      <c r="F1293" s="261" t="str">
        <f>IF($E1293="","",VLOOKUP($E1293,資料表!$G:$I,2,FALSE))</f>
        <v/>
      </c>
      <c r="G1293" s="262" t="str">
        <f>IF($E1293="","",VLOOKUP($E1293,資料表!$G:$I,3,FALSE))</f>
        <v/>
      </c>
      <c r="H1293" s="71"/>
      <c r="I1293" s="72"/>
      <c r="J1293" s="70"/>
      <c r="K1293" s="278">
        <f t="shared" si="42"/>
        <v>0</v>
      </c>
      <c r="L1293" s="278">
        <f t="shared" si="43"/>
        <v>0</v>
      </c>
      <c r="M1293" s="75"/>
      <c r="N1293" s="76"/>
      <c r="O1293" s="76"/>
      <c r="P1293" s="77"/>
      <c r="Q1293" s="18" t="str">
        <f>IF(B1293="","",VLOOKUP(B1293,資料表!$A$3:$D$198,4,0))</f>
        <v/>
      </c>
    </row>
    <row r="1294" spans="1:17" ht="20.100000000000001" customHeight="1">
      <c r="A1294" s="290" t="str">
        <f>IF(B1294="","",VLOOKUP(B1294,資料表!$A$3:$E$298,5,0))</f>
        <v/>
      </c>
      <c r="B1294" s="67"/>
      <c r="C1294" s="259" t="str">
        <f>IF($B1294="","",VLOOKUP($B1294,資料表!$A:$C,2,FALSE))</f>
        <v/>
      </c>
      <c r="D1294" s="259" t="str">
        <f>IF($B1294="","",VLOOKUP($B1294,資料表!$A:$C,3,FALSE))</f>
        <v/>
      </c>
      <c r="E1294" s="263"/>
      <c r="F1294" s="261" t="str">
        <f>IF($E1294="","",VLOOKUP($E1294,資料表!$G:$I,2,FALSE))</f>
        <v/>
      </c>
      <c r="G1294" s="262" t="str">
        <f>IF($E1294="","",VLOOKUP($E1294,資料表!$G:$I,3,FALSE))</f>
        <v/>
      </c>
      <c r="H1294" s="71"/>
      <c r="I1294" s="72"/>
      <c r="J1294" s="70"/>
      <c r="K1294" s="278">
        <f t="shared" si="42"/>
        <v>0</v>
      </c>
      <c r="L1294" s="278">
        <f t="shared" si="43"/>
        <v>0</v>
      </c>
      <c r="M1294" s="75"/>
      <c r="N1294" s="76"/>
      <c r="O1294" s="76"/>
      <c r="P1294" s="77"/>
      <c r="Q1294" s="18" t="str">
        <f>IF(B1294="","",VLOOKUP(B1294,資料表!$A$3:$D$198,4,0))</f>
        <v/>
      </c>
    </row>
    <row r="1295" spans="1:17" ht="20.100000000000001" customHeight="1">
      <c r="A1295" s="290" t="str">
        <f>IF(B1295="","",VLOOKUP(B1295,資料表!$A$3:$E$298,5,0))</f>
        <v/>
      </c>
      <c r="B1295" s="67"/>
      <c r="C1295" s="259" t="str">
        <f>IF($B1295="","",VLOOKUP($B1295,資料表!$A:$C,2,FALSE))</f>
        <v/>
      </c>
      <c r="D1295" s="259" t="str">
        <f>IF($B1295="","",VLOOKUP($B1295,資料表!$A:$C,3,FALSE))</f>
        <v/>
      </c>
      <c r="E1295" s="263"/>
      <c r="F1295" s="261" t="str">
        <f>IF($E1295="","",VLOOKUP($E1295,資料表!$G:$I,2,FALSE))</f>
        <v/>
      </c>
      <c r="G1295" s="262" t="str">
        <f>IF($E1295="","",VLOOKUP($E1295,資料表!$G:$I,3,FALSE))</f>
        <v/>
      </c>
      <c r="H1295" s="71"/>
      <c r="I1295" s="72"/>
      <c r="J1295" s="70"/>
      <c r="K1295" s="278">
        <f t="shared" si="42"/>
        <v>0</v>
      </c>
      <c r="L1295" s="278">
        <f t="shared" si="43"/>
        <v>0</v>
      </c>
      <c r="M1295" s="75"/>
      <c r="N1295" s="76"/>
      <c r="O1295" s="76"/>
      <c r="P1295" s="77"/>
      <c r="Q1295" s="18" t="str">
        <f>IF(B1295="","",VLOOKUP(B1295,資料表!$A$3:$D$198,4,0))</f>
        <v/>
      </c>
    </row>
    <row r="1296" spans="1:17" ht="20.100000000000001" customHeight="1">
      <c r="A1296" s="290" t="str">
        <f>IF(B1296="","",VLOOKUP(B1296,資料表!$A$3:$E$298,5,0))</f>
        <v/>
      </c>
      <c r="B1296" s="67"/>
      <c r="C1296" s="259" t="str">
        <f>IF($B1296="","",VLOOKUP($B1296,資料表!$A:$C,2,FALSE))</f>
        <v/>
      </c>
      <c r="D1296" s="259" t="str">
        <f>IF($B1296="","",VLOOKUP($B1296,資料表!$A:$C,3,FALSE))</f>
        <v/>
      </c>
      <c r="E1296" s="263"/>
      <c r="F1296" s="261" t="str">
        <f>IF($E1296="","",VLOOKUP($E1296,資料表!$G:$I,2,FALSE))</f>
        <v/>
      </c>
      <c r="G1296" s="262" t="str">
        <f>IF($E1296="","",VLOOKUP($E1296,資料表!$G:$I,3,FALSE))</f>
        <v/>
      </c>
      <c r="H1296" s="71"/>
      <c r="I1296" s="72"/>
      <c r="J1296" s="70"/>
      <c r="K1296" s="278">
        <f t="shared" si="42"/>
        <v>0</v>
      </c>
      <c r="L1296" s="278">
        <f t="shared" si="43"/>
        <v>0</v>
      </c>
      <c r="M1296" s="75"/>
      <c r="N1296" s="76"/>
      <c r="O1296" s="76"/>
      <c r="P1296" s="77"/>
      <c r="Q1296" s="18" t="str">
        <f>IF(B1296="","",VLOOKUP(B1296,資料表!$A$3:$D$198,4,0))</f>
        <v/>
      </c>
    </row>
    <row r="1297" spans="1:17" ht="20.100000000000001" customHeight="1">
      <c r="A1297" s="290" t="str">
        <f>IF(B1297="","",VLOOKUP(B1297,資料表!$A$3:$E$298,5,0))</f>
        <v/>
      </c>
      <c r="B1297" s="67"/>
      <c r="C1297" s="259" t="str">
        <f>IF($B1297="","",VLOOKUP($B1297,資料表!$A:$C,2,FALSE))</f>
        <v/>
      </c>
      <c r="D1297" s="259" t="str">
        <f>IF($B1297="","",VLOOKUP($B1297,資料表!$A:$C,3,FALSE))</f>
        <v/>
      </c>
      <c r="E1297" s="263"/>
      <c r="F1297" s="261" t="str">
        <f>IF($E1297="","",VLOOKUP($E1297,資料表!$G:$I,2,FALSE))</f>
        <v/>
      </c>
      <c r="G1297" s="262" t="str">
        <f>IF($E1297="","",VLOOKUP($E1297,資料表!$G:$I,3,FALSE))</f>
        <v/>
      </c>
      <c r="H1297" s="71"/>
      <c r="I1297" s="72"/>
      <c r="J1297" s="70"/>
      <c r="K1297" s="278">
        <f t="shared" si="42"/>
        <v>0</v>
      </c>
      <c r="L1297" s="278">
        <f t="shared" si="43"/>
        <v>0</v>
      </c>
      <c r="M1297" s="75"/>
      <c r="N1297" s="76"/>
      <c r="O1297" s="76"/>
      <c r="P1297" s="77"/>
      <c r="Q1297" s="18" t="str">
        <f>IF(B1297="","",VLOOKUP(B1297,資料表!$A$3:$D$198,4,0))</f>
        <v/>
      </c>
    </row>
    <row r="1298" spans="1:17" ht="20.100000000000001" customHeight="1">
      <c r="A1298" s="290" t="str">
        <f>IF(B1298="","",VLOOKUP(B1298,資料表!$A$3:$E$298,5,0))</f>
        <v/>
      </c>
      <c r="B1298" s="67"/>
      <c r="C1298" s="259" t="str">
        <f>IF($B1298="","",VLOOKUP($B1298,資料表!$A:$C,2,FALSE))</f>
        <v/>
      </c>
      <c r="D1298" s="259" t="str">
        <f>IF($B1298="","",VLOOKUP($B1298,資料表!$A:$C,3,FALSE))</f>
        <v/>
      </c>
      <c r="E1298" s="263"/>
      <c r="F1298" s="261" t="str">
        <f>IF($E1298="","",VLOOKUP($E1298,資料表!$G:$I,2,FALSE))</f>
        <v/>
      </c>
      <c r="G1298" s="262" t="str">
        <f>IF($E1298="","",VLOOKUP($E1298,資料表!$G:$I,3,FALSE))</f>
        <v/>
      </c>
      <c r="H1298" s="71"/>
      <c r="I1298" s="72"/>
      <c r="J1298" s="70"/>
      <c r="K1298" s="278">
        <f t="shared" si="42"/>
        <v>0</v>
      </c>
      <c r="L1298" s="278">
        <f t="shared" si="43"/>
        <v>0</v>
      </c>
      <c r="M1298" s="75"/>
      <c r="N1298" s="76"/>
      <c r="O1298" s="76"/>
      <c r="P1298" s="77"/>
      <c r="Q1298" s="18" t="str">
        <f>IF(B1298="","",VLOOKUP(B1298,資料表!$A$3:$D$198,4,0))</f>
        <v/>
      </c>
    </row>
    <row r="1299" spans="1:17" ht="20.100000000000001" customHeight="1">
      <c r="A1299" s="290" t="str">
        <f>IF(B1299="","",VLOOKUP(B1299,資料表!$A$3:$E$298,5,0))</f>
        <v/>
      </c>
      <c r="B1299" s="67"/>
      <c r="C1299" s="259" t="str">
        <f>IF($B1299="","",VLOOKUP($B1299,資料表!$A:$C,2,FALSE))</f>
        <v/>
      </c>
      <c r="D1299" s="259" t="str">
        <f>IF($B1299="","",VLOOKUP($B1299,資料表!$A:$C,3,FALSE))</f>
        <v/>
      </c>
      <c r="E1299" s="263"/>
      <c r="F1299" s="261" t="str">
        <f>IF($E1299="","",VLOOKUP($E1299,資料表!$G:$I,2,FALSE))</f>
        <v/>
      </c>
      <c r="G1299" s="262" t="str">
        <f>IF($E1299="","",VLOOKUP($E1299,資料表!$G:$I,3,FALSE))</f>
        <v/>
      </c>
      <c r="H1299" s="71"/>
      <c r="I1299" s="72"/>
      <c r="J1299" s="70"/>
      <c r="K1299" s="278">
        <f t="shared" si="42"/>
        <v>0</v>
      </c>
      <c r="L1299" s="278">
        <f t="shared" si="43"/>
        <v>0</v>
      </c>
      <c r="M1299" s="75"/>
      <c r="N1299" s="76"/>
      <c r="O1299" s="76"/>
      <c r="P1299" s="77"/>
      <c r="Q1299" s="18" t="str">
        <f>IF(B1299="","",VLOOKUP(B1299,資料表!$A$3:$D$198,4,0))</f>
        <v/>
      </c>
    </row>
    <row r="1300" spans="1:17" ht="20.100000000000001" customHeight="1">
      <c r="A1300" s="290" t="str">
        <f>IF(B1300="","",VLOOKUP(B1300,資料表!$A$3:$E$298,5,0))</f>
        <v/>
      </c>
      <c r="B1300" s="67"/>
      <c r="C1300" s="259" t="str">
        <f>IF($B1300="","",VLOOKUP($B1300,資料表!$A:$C,2,FALSE))</f>
        <v/>
      </c>
      <c r="D1300" s="259" t="str">
        <f>IF($B1300="","",VLOOKUP($B1300,資料表!$A:$C,3,FALSE))</f>
        <v/>
      </c>
      <c r="E1300" s="263"/>
      <c r="F1300" s="261" t="str">
        <f>IF($E1300="","",VLOOKUP($E1300,資料表!$G:$I,2,FALSE))</f>
        <v/>
      </c>
      <c r="G1300" s="262" t="str">
        <f>IF($E1300="","",VLOOKUP($E1300,資料表!$G:$I,3,FALSE))</f>
        <v/>
      </c>
      <c r="H1300" s="71"/>
      <c r="I1300" s="72"/>
      <c r="J1300" s="70"/>
      <c r="K1300" s="278">
        <f t="shared" si="42"/>
        <v>0</v>
      </c>
      <c r="L1300" s="278">
        <f t="shared" si="43"/>
        <v>0</v>
      </c>
      <c r="M1300" s="75"/>
      <c r="N1300" s="76"/>
      <c r="O1300" s="76"/>
      <c r="P1300" s="77"/>
      <c r="Q1300" s="18" t="str">
        <f>IF(B1300="","",VLOOKUP(B1300,資料表!$A$3:$D$198,4,0))</f>
        <v/>
      </c>
    </row>
    <row r="1301" spans="1:17" ht="20.100000000000001" customHeight="1">
      <c r="A1301" s="290" t="str">
        <f>IF(B1301="","",VLOOKUP(B1301,資料表!$A$3:$E$298,5,0))</f>
        <v/>
      </c>
      <c r="B1301" s="67"/>
      <c r="C1301" s="259" t="str">
        <f>IF($B1301="","",VLOOKUP($B1301,資料表!$A:$C,2,FALSE))</f>
        <v/>
      </c>
      <c r="D1301" s="259" t="str">
        <f>IF($B1301="","",VLOOKUP($B1301,資料表!$A:$C,3,FALSE))</f>
        <v/>
      </c>
      <c r="E1301" s="263"/>
      <c r="F1301" s="261" t="str">
        <f>IF($E1301="","",VLOOKUP($E1301,資料表!$G:$I,2,FALSE))</f>
        <v/>
      </c>
      <c r="G1301" s="262" t="str">
        <f>IF($E1301="","",VLOOKUP($E1301,資料表!$G:$I,3,FALSE))</f>
        <v/>
      </c>
      <c r="H1301" s="71"/>
      <c r="I1301" s="72"/>
      <c r="J1301" s="70"/>
      <c r="K1301" s="278">
        <f t="shared" si="42"/>
        <v>0</v>
      </c>
      <c r="L1301" s="278">
        <f t="shared" si="43"/>
        <v>0</v>
      </c>
      <c r="M1301" s="75"/>
      <c r="N1301" s="76"/>
      <c r="O1301" s="76"/>
      <c r="P1301" s="77"/>
      <c r="Q1301" s="18" t="str">
        <f>IF(B1301="","",VLOOKUP(B1301,資料表!$A$3:$D$198,4,0))</f>
        <v/>
      </c>
    </row>
    <row r="1302" spans="1:17" ht="20.100000000000001" customHeight="1">
      <c r="A1302" s="290" t="str">
        <f>IF(B1302="","",VLOOKUP(B1302,資料表!$A$3:$E$298,5,0))</f>
        <v/>
      </c>
      <c r="B1302" s="67"/>
      <c r="C1302" s="259" t="str">
        <f>IF($B1302="","",VLOOKUP($B1302,資料表!$A:$C,2,FALSE))</f>
        <v/>
      </c>
      <c r="D1302" s="259" t="str">
        <f>IF($B1302="","",VLOOKUP($B1302,資料表!$A:$C,3,FALSE))</f>
        <v/>
      </c>
      <c r="E1302" s="263"/>
      <c r="F1302" s="261" t="str">
        <f>IF($E1302="","",VLOOKUP($E1302,資料表!$G:$I,2,FALSE))</f>
        <v/>
      </c>
      <c r="G1302" s="262" t="str">
        <f>IF($E1302="","",VLOOKUP($E1302,資料表!$G:$I,3,FALSE))</f>
        <v/>
      </c>
      <c r="H1302" s="71"/>
      <c r="I1302" s="72"/>
      <c r="J1302" s="70"/>
      <c r="K1302" s="278">
        <f t="shared" si="42"/>
        <v>0</v>
      </c>
      <c r="L1302" s="278">
        <f t="shared" si="43"/>
        <v>0</v>
      </c>
      <c r="M1302" s="75"/>
      <c r="N1302" s="76"/>
      <c r="O1302" s="76"/>
      <c r="P1302" s="77"/>
      <c r="Q1302" s="18" t="str">
        <f>IF(B1302="","",VLOOKUP(B1302,資料表!$A$3:$D$198,4,0))</f>
        <v/>
      </c>
    </row>
    <row r="1303" spans="1:17" ht="20.100000000000001" customHeight="1">
      <c r="A1303" s="290" t="str">
        <f>IF(B1303="","",VLOOKUP(B1303,資料表!$A$3:$E$298,5,0))</f>
        <v/>
      </c>
      <c r="B1303" s="67"/>
      <c r="C1303" s="259" t="str">
        <f>IF($B1303="","",VLOOKUP($B1303,資料表!$A:$C,2,FALSE))</f>
        <v/>
      </c>
      <c r="D1303" s="259" t="str">
        <f>IF($B1303="","",VLOOKUP($B1303,資料表!$A:$C,3,FALSE))</f>
        <v/>
      </c>
      <c r="E1303" s="263"/>
      <c r="F1303" s="261" t="str">
        <f>IF($E1303="","",VLOOKUP($E1303,資料表!$G:$I,2,FALSE))</f>
        <v/>
      </c>
      <c r="G1303" s="262" t="str">
        <f>IF($E1303="","",VLOOKUP($E1303,資料表!$G:$I,3,FALSE))</f>
        <v/>
      </c>
      <c r="H1303" s="71"/>
      <c r="I1303" s="72"/>
      <c r="J1303" s="70"/>
      <c r="K1303" s="278">
        <f t="shared" si="42"/>
        <v>0</v>
      </c>
      <c r="L1303" s="278">
        <f t="shared" si="43"/>
        <v>0</v>
      </c>
      <c r="M1303" s="75"/>
      <c r="N1303" s="76"/>
      <c r="O1303" s="76"/>
      <c r="P1303" s="77"/>
      <c r="Q1303" s="18" t="str">
        <f>IF(B1303="","",VLOOKUP(B1303,資料表!$A$3:$D$198,4,0))</f>
        <v/>
      </c>
    </row>
    <row r="1304" spans="1:17" ht="20.100000000000001" customHeight="1">
      <c r="A1304" s="290" t="str">
        <f>IF(B1304="","",VLOOKUP(B1304,資料表!$A$3:$E$298,5,0))</f>
        <v/>
      </c>
      <c r="B1304" s="67"/>
      <c r="C1304" s="259" t="str">
        <f>IF($B1304="","",VLOOKUP($B1304,資料表!$A:$C,2,FALSE))</f>
        <v/>
      </c>
      <c r="D1304" s="259" t="str">
        <f>IF($B1304="","",VLOOKUP($B1304,資料表!$A:$C,3,FALSE))</f>
        <v/>
      </c>
      <c r="E1304" s="263"/>
      <c r="F1304" s="261" t="str">
        <f>IF($E1304="","",VLOOKUP($E1304,資料表!$G:$I,2,FALSE))</f>
        <v/>
      </c>
      <c r="G1304" s="262" t="str">
        <f>IF($E1304="","",VLOOKUP($E1304,資料表!$G:$I,3,FALSE))</f>
        <v/>
      </c>
      <c r="H1304" s="71"/>
      <c r="I1304" s="72"/>
      <c r="J1304" s="70"/>
      <c r="K1304" s="278">
        <f t="shared" si="42"/>
        <v>0</v>
      </c>
      <c r="L1304" s="278">
        <f t="shared" si="43"/>
        <v>0</v>
      </c>
      <c r="M1304" s="75"/>
      <c r="N1304" s="76"/>
      <c r="O1304" s="76"/>
      <c r="P1304" s="77"/>
      <c r="Q1304" s="18" t="str">
        <f>IF(B1304="","",VLOOKUP(B1304,資料表!$A$3:$D$198,4,0))</f>
        <v/>
      </c>
    </row>
    <row r="1305" spans="1:17" ht="20.100000000000001" customHeight="1">
      <c r="A1305" s="290" t="str">
        <f>IF(B1305="","",VLOOKUP(B1305,資料表!$A$3:$E$298,5,0))</f>
        <v/>
      </c>
      <c r="B1305" s="67"/>
      <c r="C1305" s="259" t="str">
        <f>IF($B1305="","",VLOOKUP($B1305,資料表!$A:$C,2,FALSE))</f>
        <v/>
      </c>
      <c r="D1305" s="259" t="str">
        <f>IF($B1305="","",VLOOKUP($B1305,資料表!$A:$C,3,FALSE))</f>
        <v/>
      </c>
      <c r="E1305" s="263"/>
      <c r="F1305" s="261" t="str">
        <f>IF($E1305="","",VLOOKUP($E1305,資料表!$G:$I,2,FALSE))</f>
        <v/>
      </c>
      <c r="G1305" s="262" t="str">
        <f>IF($E1305="","",VLOOKUP($E1305,資料表!$G:$I,3,FALSE))</f>
        <v/>
      </c>
      <c r="H1305" s="71"/>
      <c r="I1305" s="72"/>
      <c r="J1305" s="70"/>
      <c r="K1305" s="278">
        <f t="shared" si="42"/>
        <v>0</v>
      </c>
      <c r="L1305" s="278">
        <f t="shared" si="43"/>
        <v>0</v>
      </c>
      <c r="M1305" s="75"/>
      <c r="N1305" s="76"/>
      <c r="O1305" s="76"/>
      <c r="P1305" s="77"/>
      <c r="Q1305" s="18" t="str">
        <f>IF(B1305="","",VLOOKUP(B1305,資料表!$A$3:$D$198,4,0))</f>
        <v/>
      </c>
    </row>
    <row r="1306" spans="1:17" ht="20.100000000000001" customHeight="1">
      <c r="A1306" s="290" t="str">
        <f>IF(B1306="","",VLOOKUP(B1306,資料表!$A$3:$E$298,5,0))</f>
        <v/>
      </c>
      <c r="B1306" s="67"/>
      <c r="C1306" s="259" t="str">
        <f>IF($B1306="","",VLOOKUP($B1306,資料表!$A:$C,2,FALSE))</f>
        <v/>
      </c>
      <c r="D1306" s="259" t="str">
        <f>IF($B1306="","",VLOOKUP($B1306,資料表!$A:$C,3,FALSE))</f>
        <v/>
      </c>
      <c r="E1306" s="263"/>
      <c r="F1306" s="261" t="str">
        <f>IF($E1306="","",VLOOKUP($E1306,資料表!$G:$I,2,FALSE))</f>
        <v/>
      </c>
      <c r="G1306" s="262" t="str">
        <f>IF($E1306="","",VLOOKUP($E1306,資料表!$G:$I,3,FALSE))</f>
        <v/>
      </c>
      <c r="H1306" s="71"/>
      <c r="I1306" s="72"/>
      <c r="J1306" s="70"/>
      <c r="K1306" s="278">
        <f t="shared" si="42"/>
        <v>0</v>
      </c>
      <c r="L1306" s="278">
        <f t="shared" si="43"/>
        <v>0</v>
      </c>
      <c r="M1306" s="75"/>
      <c r="N1306" s="76"/>
      <c r="O1306" s="76"/>
      <c r="P1306" s="77"/>
      <c r="Q1306" s="18" t="str">
        <f>IF(B1306="","",VLOOKUP(B1306,資料表!$A$3:$D$198,4,0))</f>
        <v/>
      </c>
    </row>
    <row r="1307" spans="1:17" ht="20.100000000000001" customHeight="1">
      <c r="A1307" s="290" t="str">
        <f>IF(B1307="","",VLOOKUP(B1307,資料表!$A$3:$E$298,5,0))</f>
        <v/>
      </c>
      <c r="B1307" s="67"/>
      <c r="C1307" s="259" t="str">
        <f>IF($B1307="","",VLOOKUP($B1307,資料表!$A:$C,2,FALSE))</f>
        <v/>
      </c>
      <c r="D1307" s="259" t="str">
        <f>IF($B1307="","",VLOOKUP($B1307,資料表!$A:$C,3,FALSE))</f>
        <v/>
      </c>
      <c r="E1307" s="263"/>
      <c r="F1307" s="261" t="str">
        <f>IF($E1307="","",VLOOKUP($E1307,資料表!$G:$I,2,FALSE))</f>
        <v/>
      </c>
      <c r="G1307" s="262" t="str">
        <f>IF($E1307="","",VLOOKUP($E1307,資料表!$G:$I,3,FALSE))</f>
        <v/>
      </c>
      <c r="H1307" s="71"/>
      <c r="I1307" s="72"/>
      <c r="J1307" s="70"/>
      <c r="K1307" s="278">
        <f t="shared" si="42"/>
        <v>0</v>
      </c>
      <c r="L1307" s="278">
        <f t="shared" si="43"/>
        <v>0</v>
      </c>
      <c r="M1307" s="75"/>
      <c r="N1307" s="76"/>
      <c r="O1307" s="76"/>
      <c r="P1307" s="77"/>
      <c r="Q1307" s="18" t="str">
        <f>IF(B1307="","",VLOOKUP(B1307,資料表!$A$3:$D$198,4,0))</f>
        <v/>
      </c>
    </row>
    <row r="1308" spans="1:17" ht="20.100000000000001" customHeight="1">
      <c r="A1308" s="290" t="str">
        <f>IF(B1308="","",VLOOKUP(B1308,資料表!$A$3:$E$298,5,0))</f>
        <v/>
      </c>
      <c r="B1308" s="67"/>
      <c r="C1308" s="259" t="str">
        <f>IF($B1308="","",VLOOKUP($B1308,資料表!$A:$C,2,FALSE))</f>
        <v/>
      </c>
      <c r="D1308" s="259" t="str">
        <f>IF($B1308="","",VLOOKUP($B1308,資料表!$A:$C,3,FALSE))</f>
        <v/>
      </c>
      <c r="E1308" s="263"/>
      <c r="F1308" s="261" t="str">
        <f>IF($E1308="","",VLOOKUP($E1308,資料表!$G:$I,2,FALSE))</f>
        <v/>
      </c>
      <c r="G1308" s="262" t="str">
        <f>IF($E1308="","",VLOOKUP($E1308,資料表!$G:$I,3,FALSE))</f>
        <v/>
      </c>
      <c r="H1308" s="71"/>
      <c r="I1308" s="72"/>
      <c r="J1308" s="70"/>
      <c r="K1308" s="278">
        <f t="shared" si="42"/>
        <v>0</v>
      </c>
      <c r="L1308" s="278">
        <f t="shared" si="43"/>
        <v>0</v>
      </c>
      <c r="M1308" s="75"/>
      <c r="N1308" s="76"/>
      <c r="O1308" s="76"/>
      <c r="P1308" s="77"/>
      <c r="Q1308" s="18" t="str">
        <f>IF(B1308="","",VLOOKUP(B1308,資料表!$A$3:$D$198,4,0))</f>
        <v/>
      </c>
    </row>
    <row r="1309" spans="1:17" ht="20.100000000000001" customHeight="1">
      <c r="A1309" s="290" t="str">
        <f>IF(B1309="","",VLOOKUP(B1309,資料表!$A$3:$E$298,5,0))</f>
        <v/>
      </c>
      <c r="B1309" s="67"/>
      <c r="C1309" s="259" t="str">
        <f>IF($B1309="","",VLOOKUP($B1309,資料表!$A:$C,2,FALSE))</f>
        <v/>
      </c>
      <c r="D1309" s="259" t="str">
        <f>IF($B1309="","",VLOOKUP($B1309,資料表!$A:$C,3,FALSE))</f>
        <v/>
      </c>
      <c r="E1309" s="263"/>
      <c r="F1309" s="261" t="str">
        <f>IF($E1309="","",VLOOKUP($E1309,資料表!$G:$I,2,FALSE))</f>
        <v/>
      </c>
      <c r="G1309" s="262" t="str">
        <f>IF($E1309="","",VLOOKUP($E1309,資料表!$G:$I,3,FALSE))</f>
        <v/>
      </c>
      <c r="H1309" s="71"/>
      <c r="I1309" s="72"/>
      <c r="J1309" s="70"/>
      <c r="K1309" s="278">
        <f t="shared" si="42"/>
        <v>0</v>
      </c>
      <c r="L1309" s="278">
        <f t="shared" si="43"/>
        <v>0</v>
      </c>
      <c r="M1309" s="75"/>
      <c r="N1309" s="76"/>
      <c r="O1309" s="76"/>
      <c r="P1309" s="77"/>
      <c r="Q1309" s="18" t="str">
        <f>IF(B1309="","",VLOOKUP(B1309,資料表!$A$3:$D$198,4,0))</f>
        <v/>
      </c>
    </row>
    <row r="1310" spans="1:17" ht="20.100000000000001" customHeight="1">
      <c r="A1310" s="290" t="str">
        <f>IF(B1310="","",VLOOKUP(B1310,資料表!$A$3:$E$298,5,0))</f>
        <v/>
      </c>
      <c r="B1310" s="67"/>
      <c r="C1310" s="259" t="str">
        <f>IF($B1310="","",VLOOKUP($B1310,資料表!$A:$C,2,FALSE))</f>
        <v/>
      </c>
      <c r="D1310" s="259" t="str">
        <f>IF($B1310="","",VLOOKUP($B1310,資料表!$A:$C,3,FALSE))</f>
        <v/>
      </c>
      <c r="E1310" s="263"/>
      <c r="F1310" s="261" t="str">
        <f>IF($E1310="","",VLOOKUP($E1310,資料表!$G:$I,2,FALSE))</f>
        <v/>
      </c>
      <c r="G1310" s="262" t="str">
        <f>IF($E1310="","",VLOOKUP($E1310,資料表!$G:$I,3,FALSE))</f>
        <v/>
      </c>
      <c r="H1310" s="71"/>
      <c r="I1310" s="72"/>
      <c r="J1310" s="70"/>
      <c r="K1310" s="278">
        <f t="shared" si="42"/>
        <v>0</v>
      </c>
      <c r="L1310" s="278">
        <f t="shared" si="43"/>
        <v>0</v>
      </c>
      <c r="M1310" s="75"/>
      <c r="N1310" s="76"/>
      <c r="O1310" s="76"/>
      <c r="P1310" s="77"/>
      <c r="Q1310" s="18" t="str">
        <f>IF(B1310="","",VLOOKUP(B1310,資料表!$A$3:$D$198,4,0))</f>
        <v/>
      </c>
    </row>
    <row r="1311" spans="1:17" ht="20.100000000000001" customHeight="1">
      <c r="A1311" s="290" t="str">
        <f>IF(B1311="","",VLOOKUP(B1311,資料表!$A$3:$E$298,5,0))</f>
        <v/>
      </c>
      <c r="B1311" s="67"/>
      <c r="C1311" s="259" t="str">
        <f>IF($B1311="","",VLOOKUP($B1311,資料表!$A:$C,2,FALSE))</f>
        <v/>
      </c>
      <c r="D1311" s="259" t="str">
        <f>IF($B1311="","",VLOOKUP($B1311,資料表!$A:$C,3,FALSE))</f>
        <v/>
      </c>
      <c r="E1311" s="263"/>
      <c r="F1311" s="261" t="str">
        <f>IF($E1311="","",VLOOKUP($E1311,資料表!$G:$I,2,FALSE))</f>
        <v/>
      </c>
      <c r="G1311" s="262" t="str">
        <f>IF($E1311="","",VLOOKUP($E1311,資料表!$G:$I,3,FALSE))</f>
        <v/>
      </c>
      <c r="H1311" s="71"/>
      <c r="I1311" s="72"/>
      <c r="J1311" s="70"/>
      <c r="K1311" s="278">
        <f t="shared" si="42"/>
        <v>0</v>
      </c>
      <c r="L1311" s="278">
        <f t="shared" si="43"/>
        <v>0</v>
      </c>
      <c r="M1311" s="75"/>
      <c r="N1311" s="76"/>
      <c r="O1311" s="76"/>
      <c r="P1311" s="77"/>
      <c r="Q1311" s="18" t="str">
        <f>IF(B1311="","",VLOOKUP(B1311,資料表!$A$3:$D$198,4,0))</f>
        <v/>
      </c>
    </row>
    <row r="1312" spans="1:17" ht="20.100000000000001" customHeight="1">
      <c r="A1312" s="290" t="str">
        <f>IF(B1312="","",VLOOKUP(B1312,資料表!$A$3:$E$298,5,0))</f>
        <v/>
      </c>
      <c r="B1312" s="67"/>
      <c r="C1312" s="259" t="str">
        <f>IF($B1312="","",VLOOKUP($B1312,資料表!$A:$C,2,FALSE))</f>
        <v/>
      </c>
      <c r="D1312" s="259" t="str">
        <f>IF($B1312="","",VLOOKUP($B1312,資料表!$A:$C,3,FALSE))</f>
        <v/>
      </c>
      <c r="E1312" s="263"/>
      <c r="F1312" s="261" t="str">
        <f>IF($E1312="","",VLOOKUP($E1312,資料表!$G:$I,2,FALSE))</f>
        <v/>
      </c>
      <c r="G1312" s="262" t="str">
        <f>IF($E1312="","",VLOOKUP($E1312,資料表!$G:$I,3,FALSE))</f>
        <v/>
      </c>
      <c r="H1312" s="71"/>
      <c r="I1312" s="72"/>
      <c r="J1312" s="70"/>
      <c r="K1312" s="278">
        <f t="shared" si="42"/>
        <v>0</v>
      </c>
      <c r="L1312" s="278">
        <f t="shared" si="43"/>
        <v>0</v>
      </c>
      <c r="M1312" s="75"/>
      <c r="N1312" s="76"/>
      <c r="O1312" s="76"/>
      <c r="P1312" s="77"/>
      <c r="Q1312" s="18" t="str">
        <f>IF(B1312="","",VLOOKUP(B1312,資料表!$A$3:$D$198,4,0))</f>
        <v/>
      </c>
    </row>
    <row r="1313" spans="1:17" ht="20.100000000000001" customHeight="1">
      <c r="A1313" s="290" t="str">
        <f>IF(B1313="","",VLOOKUP(B1313,資料表!$A$3:$E$298,5,0))</f>
        <v/>
      </c>
      <c r="B1313" s="67"/>
      <c r="C1313" s="259" t="str">
        <f>IF($B1313="","",VLOOKUP($B1313,資料表!$A:$C,2,FALSE))</f>
        <v/>
      </c>
      <c r="D1313" s="259" t="str">
        <f>IF($B1313="","",VLOOKUP($B1313,資料表!$A:$C,3,FALSE))</f>
        <v/>
      </c>
      <c r="E1313" s="263"/>
      <c r="F1313" s="261" t="str">
        <f>IF($E1313="","",VLOOKUP($E1313,資料表!$G:$I,2,FALSE))</f>
        <v/>
      </c>
      <c r="G1313" s="262" t="str">
        <f>IF($E1313="","",VLOOKUP($E1313,資料表!$G:$I,3,FALSE))</f>
        <v/>
      </c>
      <c r="H1313" s="71"/>
      <c r="I1313" s="72"/>
      <c r="J1313" s="70"/>
      <c r="K1313" s="278">
        <f t="shared" si="42"/>
        <v>0</v>
      </c>
      <c r="L1313" s="278">
        <f t="shared" si="43"/>
        <v>0</v>
      </c>
      <c r="M1313" s="75"/>
      <c r="N1313" s="76"/>
      <c r="O1313" s="76"/>
      <c r="P1313" s="77"/>
      <c r="Q1313" s="18" t="str">
        <f>IF(B1313="","",VLOOKUP(B1313,資料表!$A$3:$D$198,4,0))</f>
        <v/>
      </c>
    </row>
    <row r="1314" spans="1:17" ht="20.100000000000001" customHeight="1">
      <c r="A1314" s="290" t="str">
        <f>IF(B1314="","",VLOOKUP(B1314,資料表!$A$3:$E$298,5,0))</f>
        <v/>
      </c>
      <c r="B1314" s="67"/>
      <c r="C1314" s="259" t="str">
        <f>IF($B1314="","",VLOOKUP($B1314,資料表!$A:$C,2,FALSE))</f>
        <v/>
      </c>
      <c r="D1314" s="259" t="str">
        <f>IF($B1314="","",VLOOKUP($B1314,資料表!$A:$C,3,FALSE))</f>
        <v/>
      </c>
      <c r="E1314" s="263"/>
      <c r="F1314" s="261" t="str">
        <f>IF($E1314="","",VLOOKUP($E1314,資料表!$G:$I,2,FALSE))</f>
        <v/>
      </c>
      <c r="G1314" s="262" t="str">
        <f>IF($E1314="","",VLOOKUP($E1314,資料表!$G:$I,3,FALSE))</f>
        <v/>
      </c>
      <c r="H1314" s="71"/>
      <c r="I1314" s="72"/>
      <c r="J1314" s="70"/>
      <c r="K1314" s="278">
        <f t="shared" si="42"/>
        <v>0</v>
      </c>
      <c r="L1314" s="278">
        <f t="shared" si="43"/>
        <v>0</v>
      </c>
      <c r="M1314" s="75"/>
      <c r="N1314" s="76"/>
      <c r="O1314" s="76"/>
      <c r="P1314" s="77"/>
      <c r="Q1314" s="18" t="str">
        <f>IF(B1314="","",VLOOKUP(B1314,資料表!$A$3:$D$198,4,0))</f>
        <v/>
      </c>
    </row>
    <row r="1315" spans="1:17" ht="20.100000000000001" customHeight="1">
      <c r="A1315" s="290" t="str">
        <f>IF(B1315="","",VLOOKUP(B1315,資料表!$A$3:$E$298,5,0))</f>
        <v/>
      </c>
      <c r="B1315" s="67"/>
      <c r="C1315" s="259" t="str">
        <f>IF($B1315="","",VLOOKUP($B1315,資料表!$A:$C,2,FALSE))</f>
        <v/>
      </c>
      <c r="D1315" s="259" t="str">
        <f>IF($B1315="","",VLOOKUP($B1315,資料表!$A:$C,3,FALSE))</f>
        <v/>
      </c>
      <c r="E1315" s="263"/>
      <c r="F1315" s="261" t="str">
        <f>IF($E1315="","",VLOOKUP($E1315,資料表!$G:$I,2,FALSE))</f>
        <v/>
      </c>
      <c r="G1315" s="262" t="str">
        <f>IF($E1315="","",VLOOKUP($E1315,資料表!$G:$I,3,FALSE))</f>
        <v/>
      </c>
      <c r="H1315" s="71"/>
      <c r="I1315" s="72"/>
      <c r="J1315" s="70"/>
      <c r="K1315" s="278">
        <f t="shared" si="42"/>
        <v>0</v>
      </c>
      <c r="L1315" s="278">
        <f t="shared" si="43"/>
        <v>0</v>
      </c>
      <c r="M1315" s="75"/>
      <c r="N1315" s="76"/>
      <c r="O1315" s="76"/>
      <c r="P1315" s="77"/>
      <c r="Q1315" s="18" t="str">
        <f>IF(B1315="","",VLOOKUP(B1315,資料表!$A$3:$D$198,4,0))</f>
        <v/>
      </c>
    </row>
    <row r="1316" spans="1:17" ht="20.100000000000001" customHeight="1">
      <c r="A1316" s="290" t="str">
        <f>IF(B1316="","",VLOOKUP(B1316,資料表!$A$3:$E$298,5,0))</f>
        <v/>
      </c>
      <c r="B1316" s="67"/>
      <c r="C1316" s="259" t="str">
        <f>IF($B1316="","",VLOOKUP($B1316,資料表!$A:$C,2,FALSE))</f>
        <v/>
      </c>
      <c r="D1316" s="259" t="str">
        <f>IF($B1316="","",VLOOKUP($B1316,資料表!$A:$C,3,FALSE))</f>
        <v/>
      </c>
      <c r="E1316" s="263"/>
      <c r="F1316" s="261" t="str">
        <f>IF($E1316="","",VLOOKUP($E1316,資料表!$G:$I,2,FALSE))</f>
        <v/>
      </c>
      <c r="G1316" s="262" t="str">
        <f>IF($E1316="","",VLOOKUP($E1316,資料表!$G:$I,3,FALSE))</f>
        <v/>
      </c>
      <c r="H1316" s="71"/>
      <c r="I1316" s="72"/>
      <c r="J1316" s="70"/>
      <c r="K1316" s="278">
        <f t="shared" si="42"/>
        <v>0</v>
      </c>
      <c r="L1316" s="278">
        <f t="shared" si="43"/>
        <v>0</v>
      </c>
      <c r="M1316" s="75"/>
      <c r="N1316" s="76"/>
      <c r="O1316" s="76"/>
      <c r="P1316" s="77"/>
      <c r="Q1316" s="18" t="str">
        <f>IF(B1316="","",VLOOKUP(B1316,資料表!$A$3:$D$198,4,0))</f>
        <v/>
      </c>
    </row>
    <row r="1317" spans="1:17" ht="20.100000000000001" customHeight="1">
      <c r="A1317" s="290" t="str">
        <f>IF(B1317="","",VLOOKUP(B1317,資料表!$A$3:$E$298,5,0))</f>
        <v/>
      </c>
      <c r="B1317" s="67"/>
      <c r="C1317" s="259" t="str">
        <f>IF($B1317="","",VLOOKUP($B1317,資料表!$A:$C,2,FALSE))</f>
        <v/>
      </c>
      <c r="D1317" s="259" t="str">
        <f>IF($B1317="","",VLOOKUP($B1317,資料表!$A:$C,3,FALSE))</f>
        <v/>
      </c>
      <c r="E1317" s="263"/>
      <c r="F1317" s="261" t="str">
        <f>IF($E1317="","",VLOOKUP($E1317,資料表!$G:$I,2,FALSE))</f>
        <v/>
      </c>
      <c r="G1317" s="262" t="str">
        <f>IF($E1317="","",VLOOKUP($E1317,資料表!$G:$I,3,FALSE))</f>
        <v/>
      </c>
      <c r="H1317" s="71"/>
      <c r="I1317" s="72"/>
      <c r="J1317" s="70"/>
      <c r="K1317" s="278">
        <f t="shared" si="42"/>
        <v>0</v>
      </c>
      <c r="L1317" s="278">
        <f t="shared" si="43"/>
        <v>0</v>
      </c>
      <c r="M1317" s="75"/>
      <c r="N1317" s="76"/>
      <c r="O1317" s="76"/>
      <c r="P1317" s="77"/>
      <c r="Q1317" s="18" t="str">
        <f>IF(B1317="","",VLOOKUP(B1317,資料表!$A$3:$D$198,4,0))</f>
        <v/>
      </c>
    </row>
    <row r="1318" spans="1:17" ht="20.100000000000001" customHeight="1">
      <c r="A1318" s="290" t="str">
        <f>IF(B1318="","",VLOOKUP(B1318,資料表!$A$3:$E$298,5,0))</f>
        <v/>
      </c>
      <c r="B1318" s="67"/>
      <c r="C1318" s="259" t="str">
        <f>IF($B1318="","",VLOOKUP($B1318,資料表!$A:$C,2,FALSE))</f>
        <v/>
      </c>
      <c r="D1318" s="259" t="str">
        <f>IF($B1318="","",VLOOKUP($B1318,資料表!$A:$C,3,FALSE))</f>
        <v/>
      </c>
      <c r="E1318" s="263"/>
      <c r="F1318" s="261" t="str">
        <f>IF($E1318="","",VLOOKUP($E1318,資料表!$G:$I,2,FALSE))</f>
        <v/>
      </c>
      <c r="G1318" s="262" t="str">
        <f>IF($E1318="","",VLOOKUP($E1318,資料表!$G:$I,3,FALSE))</f>
        <v/>
      </c>
      <c r="H1318" s="71"/>
      <c r="I1318" s="72"/>
      <c r="J1318" s="70"/>
      <c r="K1318" s="278">
        <f t="shared" si="42"/>
        <v>0</v>
      </c>
      <c r="L1318" s="278">
        <f t="shared" si="43"/>
        <v>0</v>
      </c>
      <c r="M1318" s="75"/>
      <c r="N1318" s="76"/>
      <c r="O1318" s="76"/>
      <c r="P1318" s="77"/>
      <c r="Q1318" s="18" t="str">
        <f>IF(B1318="","",VLOOKUP(B1318,資料表!$A$3:$D$198,4,0))</f>
        <v/>
      </c>
    </row>
    <row r="1319" spans="1:17" ht="20.100000000000001" customHeight="1">
      <c r="A1319" s="290" t="str">
        <f>IF(B1319="","",VLOOKUP(B1319,資料表!$A$3:$E$298,5,0))</f>
        <v/>
      </c>
      <c r="B1319" s="67"/>
      <c r="C1319" s="259" t="str">
        <f>IF($B1319="","",VLOOKUP($B1319,資料表!$A:$C,2,FALSE))</f>
        <v/>
      </c>
      <c r="D1319" s="259" t="str">
        <f>IF($B1319="","",VLOOKUP($B1319,資料表!$A:$C,3,FALSE))</f>
        <v/>
      </c>
      <c r="E1319" s="263"/>
      <c r="F1319" s="261" t="str">
        <f>IF($E1319="","",VLOOKUP($E1319,資料表!$G:$I,2,FALSE))</f>
        <v/>
      </c>
      <c r="G1319" s="262" t="str">
        <f>IF($E1319="","",VLOOKUP($E1319,資料表!$G:$I,3,FALSE))</f>
        <v/>
      </c>
      <c r="H1319" s="71"/>
      <c r="I1319" s="72"/>
      <c r="J1319" s="70"/>
      <c r="K1319" s="278">
        <f t="shared" si="42"/>
        <v>0</v>
      </c>
      <c r="L1319" s="278">
        <f t="shared" si="43"/>
        <v>0</v>
      </c>
      <c r="M1319" s="75"/>
      <c r="N1319" s="76"/>
      <c r="O1319" s="76"/>
      <c r="P1319" s="77"/>
      <c r="Q1319" s="18" t="str">
        <f>IF(B1319="","",VLOOKUP(B1319,資料表!$A$3:$D$198,4,0))</f>
        <v/>
      </c>
    </row>
    <row r="1320" spans="1:17" ht="20.100000000000001" customHeight="1">
      <c r="A1320" s="290" t="str">
        <f>IF(B1320="","",VLOOKUP(B1320,資料表!$A$3:$E$298,5,0))</f>
        <v/>
      </c>
      <c r="B1320" s="67"/>
      <c r="C1320" s="259" t="str">
        <f>IF($B1320="","",VLOOKUP($B1320,資料表!$A:$C,2,FALSE))</f>
        <v/>
      </c>
      <c r="D1320" s="259" t="str">
        <f>IF($B1320="","",VLOOKUP($B1320,資料表!$A:$C,3,FALSE))</f>
        <v/>
      </c>
      <c r="E1320" s="263"/>
      <c r="F1320" s="261" t="str">
        <f>IF($E1320="","",VLOOKUP($E1320,資料表!$G:$I,2,FALSE))</f>
        <v/>
      </c>
      <c r="G1320" s="262" t="str">
        <f>IF($E1320="","",VLOOKUP($E1320,資料表!$G:$I,3,FALSE))</f>
        <v/>
      </c>
      <c r="H1320" s="71"/>
      <c r="I1320" s="72"/>
      <c r="J1320" s="70"/>
      <c r="K1320" s="278">
        <f t="shared" si="42"/>
        <v>0</v>
      </c>
      <c r="L1320" s="278">
        <f t="shared" si="43"/>
        <v>0</v>
      </c>
      <c r="M1320" s="75"/>
      <c r="N1320" s="76"/>
      <c r="O1320" s="76"/>
      <c r="P1320" s="77"/>
      <c r="Q1320" s="18" t="str">
        <f>IF(B1320="","",VLOOKUP(B1320,資料表!$A$3:$D$198,4,0))</f>
        <v/>
      </c>
    </row>
    <row r="1321" spans="1:17" ht="20.100000000000001" customHeight="1">
      <c r="A1321" s="290" t="str">
        <f>IF(B1321="","",VLOOKUP(B1321,資料表!$A$3:$E$298,5,0))</f>
        <v/>
      </c>
      <c r="B1321" s="67"/>
      <c r="C1321" s="259" t="str">
        <f>IF($B1321="","",VLOOKUP($B1321,資料表!$A:$C,2,FALSE))</f>
        <v/>
      </c>
      <c r="D1321" s="259" t="str">
        <f>IF($B1321="","",VLOOKUP($B1321,資料表!$A:$C,3,FALSE))</f>
        <v/>
      </c>
      <c r="E1321" s="263"/>
      <c r="F1321" s="261" t="str">
        <f>IF($E1321="","",VLOOKUP($E1321,資料表!$G:$I,2,FALSE))</f>
        <v/>
      </c>
      <c r="G1321" s="262" t="str">
        <f>IF($E1321="","",VLOOKUP($E1321,資料表!$G:$I,3,FALSE))</f>
        <v/>
      </c>
      <c r="H1321" s="71"/>
      <c r="I1321" s="72"/>
      <c r="J1321" s="70"/>
      <c r="K1321" s="278">
        <f t="shared" si="42"/>
        <v>0</v>
      </c>
      <c r="L1321" s="278">
        <f t="shared" si="43"/>
        <v>0</v>
      </c>
      <c r="M1321" s="75"/>
      <c r="N1321" s="76"/>
      <c r="O1321" s="76"/>
      <c r="P1321" s="77"/>
      <c r="Q1321" s="18" t="str">
        <f>IF(B1321="","",VLOOKUP(B1321,資料表!$A$3:$D$198,4,0))</f>
        <v/>
      </c>
    </row>
    <row r="1322" spans="1:17" ht="20.100000000000001" customHeight="1">
      <c r="A1322" s="290" t="str">
        <f>IF(B1322="","",VLOOKUP(B1322,資料表!$A$3:$E$298,5,0))</f>
        <v/>
      </c>
      <c r="B1322" s="67"/>
      <c r="C1322" s="259" t="str">
        <f>IF($B1322="","",VLOOKUP($B1322,資料表!$A:$C,2,FALSE))</f>
        <v/>
      </c>
      <c r="D1322" s="259" t="str">
        <f>IF($B1322="","",VLOOKUP($B1322,資料表!$A:$C,3,FALSE))</f>
        <v/>
      </c>
      <c r="E1322" s="263"/>
      <c r="F1322" s="261" t="str">
        <f>IF($E1322="","",VLOOKUP($E1322,資料表!$G:$I,2,FALSE))</f>
        <v/>
      </c>
      <c r="G1322" s="262" t="str">
        <f>IF($E1322="","",VLOOKUP($E1322,資料表!$G:$I,3,FALSE))</f>
        <v/>
      </c>
      <c r="H1322" s="71"/>
      <c r="I1322" s="72"/>
      <c r="J1322" s="70"/>
      <c r="K1322" s="278">
        <f t="shared" si="42"/>
        <v>0</v>
      </c>
      <c r="L1322" s="278">
        <f t="shared" si="43"/>
        <v>0</v>
      </c>
      <c r="M1322" s="75"/>
      <c r="N1322" s="76"/>
      <c r="O1322" s="76"/>
      <c r="P1322" s="77"/>
      <c r="Q1322" s="18" t="str">
        <f>IF(B1322="","",VLOOKUP(B1322,資料表!$A$3:$D$198,4,0))</f>
        <v/>
      </c>
    </row>
    <row r="1323" spans="1:17" ht="20.100000000000001" customHeight="1">
      <c r="A1323" s="290" t="str">
        <f>IF(B1323="","",VLOOKUP(B1323,資料表!$A$3:$E$298,5,0))</f>
        <v/>
      </c>
      <c r="B1323" s="67"/>
      <c r="C1323" s="259" t="str">
        <f>IF($B1323="","",VLOOKUP($B1323,資料表!$A:$C,2,FALSE))</f>
        <v/>
      </c>
      <c r="D1323" s="259" t="str">
        <f>IF($B1323="","",VLOOKUP($B1323,資料表!$A:$C,3,FALSE))</f>
        <v/>
      </c>
      <c r="E1323" s="263"/>
      <c r="F1323" s="261" t="str">
        <f>IF($E1323="","",VLOOKUP($E1323,資料表!$G:$I,2,FALSE))</f>
        <v/>
      </c>
      <c r="G1323" s="262" t="str">
        <f>IF($E1323="","",VLOOKUP($E1323,資料表!$G:$I,3,FALSE))</f>
        <v/>
      </c>
      <c r="H1323" s="71"/>
      <c r="I1323" s="72"/>
      <c r="J1323" s="70"/>
      <c r="K1323" s="278">
        <f t="shared" si="42"/>
        <v>0</v>
      </c>
      <c r="L1323" s="278">
        <f t="shared" si="43"/>
        <v>0</v>
      </c>
      <c r="M1323" s="75"/>
      <c r="N1323" s="76"/>
      <c r="O1323" s="76"/>
      <c r="P1323" s="77"/>
      <c r="Q1323" s="18" t="str">
        <f>IF(B1323="","",VLOOKUP(B1323,資料表!$A$3:$D$198,4,0))</f>
        <v/>
      </c>
    </row>
    <row r="1324" spans="1:17" ht="20.100000000000001" customHeight="1">
      <c r="A1324" s="290" t="str">
        <f>IF(B1324="","",VLOOKUP(B1324,資料表!$A$3:$E$298,5,0))</f>
        <v/>
      </c>
      <c r="B1324" s="67"/>
      <c r="C1324" s="259" t="str">
        <f>IF($B1324="","",VLOOKUP($B1324,資料表!$A:$C,2,FALSE))</f>
        <v/>
      </c>
      <c r="D1324" s="259" t="str">
        <f>IF($B1324="","",VLOOKUP($B1324,資料表!$A:$C,3,FALSE))</f>
        <v/>
      </c>
      <c r="E1324" s="263"/>
      <c r="F1324" s="261" t="str">
        <f>IF($E1324="","",VLOOKUP($E1324,資料表!$G:$I,2,FALSE))</f>
        <v/>
      </c>
      <c r="G1324" s="262" t="str">
        <f>IF($E1324="","",VLOOKUP($E1324,資料表!$G:$I,3,FALSE))</f>
        <v/>
      </c>
      <c r="H1324" s="71"/>
      <c r="I1324" s="72"/>
      <c r="J1324" s="70"/>
      <c r="K1324" s="278">
        <f t="shared" si="42"/>
        <v>0</v>
      </c>
      <c r="L1324" s="278">
        <f t="shared" si="43"/>
        <v>0</v>
      </c>
      <c r="M1324" s="75"/>
      <c r="N1324" s="76"/>
      <c r="O1324" s="76"/>
      <c r="P1324" s="77"/>
      <c r="Q1324" s="18" t="str">
        <f>IF(B1324="","",VLOOKUP(B1324,資料表!$A$3:$D$198,4,0))</f>
        <v/>
      </c>
    </row>
    <row r="1325" spans="1:17" ht="20.100000000000001" customHeight="1">
      <c r="A1325" s="290" t="str">
        <f>IF(B1325="","",VLOOKUP(B1325,資料表!$A$3:$E$298,5,0))</f>
        <v/>
      </c>
      <c r="B1325" s="67"/>
      <c r="C1325" s="259" t="str">
        <f>IF($B1325="","",VLOOKUP($B1325,資料表!$A:$C,2,FALSE))</f>
        <v/>
      </c>
      <c r="D1325" s="259" t="str">
        <f>IF($B1325="","",VLOOKUP($B1325,資料表!$A:$C,3,FALSE))</f>
        <v/>
      </c>
      <c r="E1325" s="263"/>
      <c r="F1325" s="261" t="str">
        <f>IF($E1325="","",VLOOKUP($E1325,資料表!$G:$I,2,FALSE))</f>
        <v/>
      </c>
      <c r="G1325" s="262" t="str">
        <f>IF($E1325="","",VLOOKUP($E1325,資料表!$G:$I,3,FALSE))</f>
        <v/>
      </c>
      <c r="H1325" s="71"/>
      <c r="I1325" s="72"/>
      <c r="J1325" s="70"/>
      <c r="K1325" s="278">
        <f t="shared" si="42"/>
        <v>0</v>
      </c>
      <c r="L1325" s="278">
        <f t="shared" si="43"/>
        <v>0</v>
      </c>
      <c r="M1325" s="75"/>
      <c r="N1325" s="76"/>
      <c r="O1325" s="76"/>
      <c r="P1325" s="77"/>
      <c r="Q1325" s="18" t="str">
        <f>IF(B1325="","",VLOOKUP(B1325,資料表!$A$3:$D$198,4,0))</f>
        <v/>
      </c>
    </row>
    <row r="1326" spans="1:17" ht="20.100000000000001" customHeight="1">
      <c r="A1326" s="290" t="str">
        <f>IF(B1326="","",VLOOKUP(B1326,資料表!$A$3:$E$298,5,0))</f>
        <v/>
      </c>
      <c r="B1326" s="67"/>
      <c r="C1326" s="259" t="str">
        <f>IF($B1326="","",VLOOKUP($B1326,資料表!$A:$C,2,FALSE))</f>
        <v/>
      </c>
      <c r="D1326" s="259" t="str">
        <f>IF($B1326="","",VLOOKUP($B1326,資料表!$A:$C,3,FALSE))</f>
        <v/>
      </c>
      <c r="E1326" s="263"/>
      <c r="F1326" s="261" t="str">
        <f>IF($E1326="","",VLOOKUP($E1326,資料表!$G:$I,2,FALSE))</f>
        <v/>
      </c>
      <c r="G1326" s="262" t="str">
        <f>IF($E1326="","",VLOOKUP($E1326,資料表!$G:$I,3,FALSE))</f>
        <v/>
      </c>
      <c r="H1326" s="71"/>
      <c r="I1326" s="72"/>
      <c r="J1326" s="70"/>
      <c r="K1326" s="278">
        <f t="shared" si="42"/>
        <v>0</v>
      </c>
      <c r="L1326" s="278">
        <f t="shared" si="43"/>
        <v>0</v>
      </c>
      <c r="M1326" s="75"/>
      <c r="N1326" s="76"/>
      <c r="O1326" s="76"/>
      <c r="P1326" s="77"/>
      <c r="Q1326" s="18" t="str">
        <f>IF(B1326="","",VLOOKUP(B1326,資料表!$A$3:$D$198,4,0))</f>
        <v/>
      </c>
    </row>
    <row r="1327" spans="1:17" ht="20.100000000000001" customHeight="1">
      <c r="A1327" s="290" t="str">
        <f>IF(B1327="","",VLOOKUP(B1327,資料表!$A$3:$E$298,5,0))</f>
        <v/>
      </c>
      <c r="B1327" s="67"/>
      <c r="C1327" s="259" t="str">
        <f>IF($B1327="","",VLOOKUP($B1327,資料表!$A:$C,2,FALSE))</f>
        <v/>
      </c>
      <c r="D1327" s="259" t="str">
        <f>IF($B1327="","",VLOOKUP($B1327,資料表!$A:$C,3,FALSE))</f>
        <v/>
      </c>
      <c r="E1327" s="263"/>
      <c r="F1327" s="261" t="str">
        <f>IF($E1327="","",VLOOKUP($E1327,資料表!$G:$I,2,FALSE))</f>
        <v/>
      </c>
      <c r="G1327" s="262" t="str">
        <f>IF($E1327="","",VLOOKUP($E1327,資料表!$G:$I,3,FALSE))</f>
        <v/>
      </c>
      <c r="H1327" s="71"/>
      <c r="I1327" s="72"/>
      <c r="J1327" s="70"/>
      <c r="K1327" s="278">
        <f t="shared" si="42"/>
        <v>0</v>
      </c>
      <c r="L1327" s="278">
        <f t="shared" si="43"/>
        <v>0</v>
      </c>
      <c r="M1327" s="75"/>
      <c r="N1327" s="76"/>
      <c r="O1327" s="76"/>
      <c r="P1327" s="77"/>
      <c r="Q1327" s="18" t="str">
        <f>IF(B1327="","",VLOOKUP(B1327,資料表!$A$3:$D$198,4,0))</f>
        <v/>
      </c>
    </row>
    <row r="1328" spans="1:17" ht="20.100000000000001" customHeight="1">
      <c r="A1328" s="290" t="str">
        <f>IF(B1328="","",VLOOKUP(B1328,資料表!$A$3:$E$298,5,0))</f>
        <v/>
      </c>
      <c r="B1328" s="67"/>
      <c r="C1328" s="259" t="str">
        <f>IF($B1328="","",VLOOKUP($B1328,資料表!$A:$C,2,FALSE))</f>
        <v/>
      </c>
      <c r="D1328" s="259" t="str">
        <f>IF($B1328="","",VLOOKUP($B1328,資料表!$A:$C,3,FALSE))</f>
        <v/>
      </c>
      <c r="E1328" s="263"/>
      <c r="F1328" s="261" t="str">
        <f>IF($E1328="","",VLOOKUP($E1328,資料表!$G:$I,2,FALSE))</f>
        <v/>
      </c>
      <c r="G1328" s="262" t="str">
        <f>IF($E1328="","",VLOOKUP($E1328,資料表!$G:$I,3,FALSE))</f>
        <v/>
      </c>
      <c r="H1328" s="71"/>
      <c r="I1328" s="72"/>
      <c r="J1328" s="70"/>
      <c r="K1328" s="278">
        <f t="shared" si="42"/>
        <v>0</v>
      </c>
      <c r="L1328" s="278">
        <f t="shared" si="43"/>
        <v>0</v>
      </c>
      <c r="M1328" s="75"/>
      <c r="N1328" s="76"/>
      <c r="O1328" s="76"/>
      <c r="P1328" s="77"/>
      <c r="Q1328" s="18" t="str">
        <f>IF(B1328="","",VLOOKUP(B1328,資料表!$A$3:$D$198,4,0))</f>
        <v/>
      </c>
    </row>
    <row r="1329" spans="1:17" ht="20.100000000000001" customHeight="1">
      <c r="A1329" s="290" t="str">
        <f>IF(B1329="","",VLOOKUP(B1329,資料表!$A$3:$E$298,5,0))</f>
        <v/>
      </c>
      <c r="B1329" s="67"/>
      <c r="C1329" s="259" t="str">
        <f>IF($B1329="","",VLOOKUP($B1329,資料表!$A:$C,2,FALSE))</f>
        <v/>
      </c>
      <c r="D1329" s="259" t="str">
        <f>IF($B1329="","",VLOOKUP($B1329,資料表!$A:$C,3,FALSE))</f>
        <v/>
      </c>
      <c r="E1329" s="263"/>
      <c r="F1329" s="261" t="str">
        <f>IF($E1329="","",VLOOKUP($E1329,資料表!$G:$I,2,FALSE))</f>
        <v/>
      </c>
      <c r="G1329" s="262" t="str">
        <f>IF($E1329="","",VLOOKUP($E1329,資料表!$G:$I,3,FALSE))</f>
        <v/>
      </c>
      <c r="H1329" s="71"/>
      <c r="I1329" s="72"/>
      <c r="J1329" s="70"/>
      <c r="K1329" s="278">
        <f t="shared" si="42"/>
        <v>0</v>
      </c>
      <c r="L1329" s="278">
        <f t="shared" si="43"/>
        <v>0</v>
      </c>
      <c r="M1329" s="75"/>
      <c r="N1329" s="76"/>
      <c r="O1329" s="76"/>
      <c r="P1329" s="77"/>
      <c r="Q1329" s="18" t="str">
        <f>IF(B1329="","",VLOOKUP(B1329,資料表!$A$3:$D$198,4,0))</f>
        <v/>
      </c>
    </row>
    <row r="1330" spans="1:17" ht="20.100000000000001" customHeight="1">
      <c r="A1330" s="290" t="str">
        <f>IF(B1330="","",VLOOKUP(B1330,資料表!$A$3:$E$298,5,0))</f>
        <v/>
      </c>
      <c r="B1330" s="67"/>
      <c r="C1330" s="259" t="str">
        <f>IF($B1330="","",VLOOKUP($B1330,資料表!$A:$C,2,FALSE))</f>
        <v/>
      </c>
      <c r="D1330" s="259" t="str">
        <f>IF($B1330="","",VLOOKUP($B1330,資料表!$A:$C,3,FALSE))</f>
        <v/>
      </c>
      <c r="E1330" s="263"/>
      <c r="F1330" s="261" t="str">
        <f>IF($E1330="","",VLOOKUP($E1330,資料表!$G:$I,2,FALSE))</f>
        <v/>
      </c>
      <c r="G1330" s="262" t="str">
        <f>IF($E1330="","",VLOOKUP($E1330,資料表!$G:$I,3,FALSE))</f>
        <v/>
      </c>
      <c r="H1330" s="71"/>
      <c r="I1330" s="72"/>
      <c r="J1330" s="70"/>
      <c r="K1330" s="278">
        <f t="shared" si="42"/>
        <v>0</v>
      </c>
      <c r="L1330" s="278">
        <f t="shared" si="43"/>
        <v>0</v>
      </c>
      <c r="M1330" s="75"/>
      <c r="N1330" s="76"/>
      <c r="O1330" s="76"/>
      <c r="P1330" s="77"/>
      <c r="Q1330" s="18" t="str">
        <f>IF(B1330="","",VLOOKUP(B1330,資料表!$A$3:$D$198,4,0))</f>
        <v/>
      </c>
    </row>
    <row r="1331" spans="1:17" ht="20.100000000000001" customHeight="1">
      <c r="A1331" s="290" t="str">
        <f>IF(B1331="","",VLOOKUP(B1331,資料表!$A$3:$E$298,5,0))</f>
        <v/>
      </c>
      <c r="B1331" s="67"/>
      <c r="C1331" s="259" t="str">
        <f>IF($B1331="","",VLOOKUP($B1331,資料表!$A:$C,2,FALSE))</f>
        <v/>
      </c>
      <c r="D1331" s="259" t="str">
        <f>IF($B1331="","",VLOOKUP($B1331,資料表!$A:$C,3,FALSE))</f>
        <v/>
      </c>
      <c r="E1331" s="263"/>
      <c r="F1331" s="261" t="str">
        <f>IF($E1331="","",VLOOKUP($E1331,資料表!$G:$I,2,FALSE))</f>
        <v/>
      </c>
      <c r="G1331" s="262" t="str">
        <f>IF($E1331="","",VLOOKUP($E1331,資料表!$G:$I,3,FALSE))</f>
        <v/>
      </c>
      <c r="H1331" s="71"/>
      <c r="I1331" s="72"/>
      <c r="J1331" s="70"/>
      <c r="K1331" s="278">
        <f t="shared" si="42"/>
        <v>0</v>
      </c>
      <c r="L1331" s="278">
        <f t="shared" si="43"/>
        <v>0</v>
      </c>
      <c r="M1331" s="75"/>
      <c r="N1331" s="76"/>
      <c r="O1331" s="76"/>
      <c r="P1331" s="77"/>
      <c r="Q1331" s="18" t="str">
        <f>IF(B1331="","",VLOOKUP(B1331,資料表!$A$3:$D$198,4,0))</f>
        <v/>
      </c>
    </row>
    <row r="1332" spans="1:17" ht="20.100000000000001" customHeight="1">
      <c r="A1332" s="290" t="str">
        <f>IF(B1332="","",VLOOKUP(B1332,資料表!$A$3:$E$298,5,0))</f>
        <v/>
      </c>
      <c r="B1332" s="67"/>
      <c r="C1332" s="259" t="str">
        <f>IF($B1332="","",VLOOKUP($B1332,資料表!$A:$C,2,FALSE))</f>
        <v/>
      </c>
      <c r="D1332" s="259" t="str">
        <f>IF($B1332="","",VLOOKUP($B1332,資料表!$A:$C,3,FALSE))</f>
        <v/>
      </c>
      <c r="E1332" s="263"/>
      <c r="F1332" s="261" t="str">
        <f>IF($E1332="","",VLOOKUP($E1332,資料表!$G:$I,2,FALSE))</f>
        <v/>
      </c>
      <c r="G1332" s="262" t="str">
        <f>IF($E1332="","",VLOOKUP($E1332,資料表!$G:$I,3,FALSE))</f>
        <v/>
      </c>
      <c r="H1332" s="71"/>
      <c r="I1332" s="72"/>
      <c r="J1332" s="70"/>
      <c r="K1332" s="278">
        <f t="shared" si="42"/>
        <v>0</v>
      </c>
      <c r="L1332" s="278">
        <f t="shared" si="43"/>
        <v>0</v>
      </c>
      <c r="M1332" s="75"/>
      <c r="N1332" s="76"/>
      <c r="O1332" s="76"/>
      <c r="P1332" s="77"/>
      <c r="Q1332" s="18" t="str">
        <f>IF(B1332="","",VLOOKUP(B1332,資料表!$A$3:$D$198,4,0))</f>
        <v/>
      </c>
    </row>
    <row r="1333" spans="1:17" ht="20.100000000000001" customHeight="1">
      <c r="A1333" s="290" t="str">
        <f>IF(B1333="","",VLOOKUP(B1333,資料表!$A$3:$E$298,5,0))</f>
        <v/>
      </c>
      <c r="B1333" s="67"/>
      <c r="C1333" s="259" t="str">
        <f>IF($B1333="","",VLOOKUP($B1333,資料表!$A:$C,2,FALSE))</f>
        <v/>
      </c>
      <c r="D1333" s="259" t="str">
        <f>IF($B1333="","",VLOOKUP($B1333,資料表!$A:$C,3,FALSE))</f>
        <v/>
      </c>
      <c r="E1333" s="263"/>
      <c r="F1333" s="261" t="str">
        <f>IF($E1333="","",VLOOKUP($E1333,資料表!$G:$I,2,FALSE))</f>
        <v/>
      </c>
      <c r="G1333" s="262" t="str">
        <f>IF($E1333="","",VLOOKUP($E1333,資料表!$G:$I,3,FALSE))</f>
        <v/>
      </c>
      <c r="H1333" s="71"/>
      <c r="I1333" s="72"/>
      <c r="J1333" s="70"/>
      <c r="K1333" s="278">
        <f t="shared" si="42"/>
        <v>0</v>
      </c>
      <c r="L1333" s="278">
        <f t="shared" si="43"/>
        <v>0</v>
      </c>
      <c r="M1333" s="75"/>
      <c r="N1333" s="76"/>
      <c r="O1333" s="76"/>
      <c r="P1333" s="77"/>
      <c r="Q1333" s="18" t="str">
        <f>IF(B1333="","",VLOOKUP(B1333,資料表!$A$3:$D$198,4,0))</f>
        <v/>
      </c>
    </row>
    <row r="1334" spans="1:17" ht="20.100000000000001" customHeight="1">
      <c r="A1334" s="290" t="str">
        <f>IF(B1334="","",VLOOKUP(B1334,資料表!$A$3:$E$298,5,0))</f>
        <v/>
      </c>
      <c r="B1334" s="67"/>
      <c r="C1334" s="259" t="str">
        <f>IF($B1334="","",VLOOKUP($B1334,資料表!$A:$C,2,FALSE))</f>
        <v/>
      </c>
      <c r="D1334" s="259" t="str">
        <f>IF($B1334="","",VLOOKUP($B1334,資料表!$A:$C,3,FALSE))</f>
        <v/>
      </c>
      <c r="E1334" s="263"/>
      <c r="F1334" s="261" t="str">
        <f>IF($E1334="","",VLOOKUP($E1334,資料表!$G:$I,2,FALSE))</f>
        <v/>
      </c>
      <c r="G1334" s="262" t="str">
        <f>IF($E1334="","",VLOOKUP($E1334,資料表!$G:$I,3,FALSE))</f>
        <v/>
      </c>
      <c r="H1334" s="71"/>
      <c r="I1334" s="72"/>
      <c r="J1334" s="70"/>
      <c r="K1334" s="278">
        <f t="shared" si="42"/>
        <v>0</v>
      </c>
      <c r="L1334" s="278">
        <f t="shared" si="43"/>
        <v>0</v>
      </c>
      <c r="M1334" s="75"/>
      <c r="N1334" s="76"/>
      <c r="O1334" s="76"/>
      <c r="P1334" s="77"/>
      <c r="Q1334" s="18" t="str">
        <f>IF(B1334="","",VLOOKUP(B1334,資料表!$A$3:$D$198,4,0))</f>
        <v/>
      </c>
    </row>
    <row r="1335" spans="1:17" ht="20.100000000000001" customHeight="1">
      <c r="A1335" s="290" t="str">
        <f>IF(B1335="","",VLOOKUP(B1335,資料表!$A$3:$E$298,5,0))</f>
        <v/>
      </c>
      <c r="B1335" s="67"/>
      <c r="C1335" s="259" t="str">
        <f>IF($B1335="","",VLOOKUP($B1335,資料表!$A:$C,2,FALSE))</f>
        <v/>
      </c>
      <c r="D1335" s="259" t="str">
        <f>IF($B1335="","",VLOOKUP($B1335,資料表!$A:$C,3,FALSE))</f>
        <v/>
      </c>
      <c r="E1335" s="263"/>
      <c r="F1335" s="261" t="str">
        <f>IF($E1335="","",VLOOKUP($E1335,資料表!$G:$I,2,FALSE))</f>
        <v/>
      </c>
      <c r="G1335" s="262" t="str">
        <f>IF($E1335="","",VLOOKUP($E1335,資料表!$G:$I,3,FALSE))</f>
        <v/>
      </c>
      <c r="H1335" s="71"/>
      <c r="I1335" s="72"/>
      <c r="J1335" s="70"/>
      <c r="K1335" s="278">
        <f t="shared" si="42"/>
        <v>0</v>
      </c>
      <c r="L1335" s="278">
        <f t="shared" si="43"/>
        <v>0</v>
      </c>
      <c r="M1335" s="75"/>
      <c r="N1335" s="76"/>
      <c r="O1335" s="76"/>
      <c r="P1335" s="77"/>
      <c r="Q1335" s="18" t="str">
        <f>IF(B1335="","",VLOOKUP(B1335,資料表!$A$3:$D$198,4,0))</f>
        <v/>
      </c>
    </row>
    <row r="1336" spans="1:17" ht="20.100000000000001" customHeight="1">
      <c r="A1336" s="290" t="str">
        <f>IF(B1336="","",VLOOKUP(B1336,資料表!$A$3:$E$298,5,0))</f>
        <v/>
      </c>
      <c r="B1336" s="67"/>
      <c r="C1336" s="259" t="str">
        <f>IF($B1336="","",VLOOKUP($B1336,資料表!$A:$C,2,FALSE))</f>
        <v/>
      </c>
      <c r="D1336" s="259" t="str">
        <f>IF($B1336="","",VLOOKUP($B1336,資料表!$A:$C,3,FALSE))</f>
        <v/>
      </c>
      <c r="E1336" s="263"/>
      <c r="F1336" s="261" t="str">
        <f>IF($E1336="","",VLOOKUP($E1336,資料表!$G:$I,2,FALSE))</f>
        <v/>
      </c>
      <c r="G1336" s="262" t="str">
        <f>IF($E1336="","",VLOOKUP($E1336,資料表!$G:$I,3,FALSE))</f>
        <v/>
      </c>
      <c r="H1336" s="71"/>
      <c r="I1336" s="72"/>
      <c r="J1336" s="70"/>
      <c r="K1336" s="278">
        <f t="shared" si="42"/>
        <v>0</v>
      </c>
      <c r="L1336" s="278">
        <f t="shared" si="43"/>
        <v>0</v>
      </c>
      <c r="M1336" s="75"/>
      <c r="N1336" s="76"/>
      <c r="O1336" s="76"/>
      <c r="P1336" s="77"/>
      <c r="Q1336" s="18" t="str">
        <f>IF(B1336="","",VLOOKUP(B1336,資料表!$A$3:$D$198,4,0))</f>
        <v/>
      </c>
    </row>
    <row r="1337" spans="1:17" ht="20.100000000000001" customHeight="1">
      <c r="A1337" s="290" t="str">
        <f>IF(B1337="","",VLOOKUP(B1337,資料表!$A$3:$E$298,5,0))</f>
        <v/>
      </c>
      <c r="B1337" s="67"/>
      <c r="C1337" s="259" t="str">
        <f>IF($B1337="","",VLOOKUP($B1337,資料表!$A:$C,2,FALSE))</f>
        <v/>
      </c>
      <c r="D1337" s="259" t="str">
        <f>IF($B1337="","",VLOOKUP($B1337,資料表!$A:$C,3,FALSE))</f>
        <v/>
      </c>
      <c r="E1337" s="263"/>
      <c r="F1337" s="261" t="str">
        <f>IF($E1337="","",VLOOKUP($E1337,資料表!$G:$I,2,FALSE))</f>
        <v/>
      </c>
      <c r="G1337" s="262" t="str">
        <f>IF($E1337="","",VLOOKUP($E1337,資料表!$G:$I,3,FALSE))</f>
        <v/>
      </c>
      <c r="H1337" s="71"/>
      <c r="I1337" s="72"/>
      <c r="J1337" s="70"/>
      <c r="K1337" s="278">
        <f t="shared" si="42"/>
        <v>0</v>
      </c>
      <c r="L1337" s="278">
        <f t="shared" si="43"/>
        <v>0</v>
      </c>
      <c r="M1337" s="75"/>
      <c r="N1337" s="76"/>
      <c r="O1337" s="76"/>
      <c r="P1337" s="77"/>
      <c r="Q1337" s="18" t="str">
        <f>IF(B1337="","",VLOOKUP(B1337,資料表!$A$3:$D$198,4,0))</f>
        <v/>
      </c>
    </row>
    <row r="1338" spans="1:17" ht="20.100000000000001" customHeight="1">
      <c r="A1338" s="290" t="str">
        <f>IF(B1338="","",VLOOKUP(B1338,資料表!$A$3:$E$298,5,0))</f>
        <v/>
      </c>
      <c r="B1338" s="67"/>
      <c r="C1338" s="259" t="str">
        <f>IF($B1338="","",VLOOKUP($B1338,資料表!$A:$C,2,FALSE))</f>
        <v/>
      </c>
      <c r="D1338" s="259" t="str">
        <f>IF($B1338="","",VLOOKUP($B1338,資料表!$A:$C,3,FALSE))</f>
        <v/>
      </c>
      <c r="E1338" s="263"/>
      <c r="F1338" s="261" t="str">
        <f>IF($E1338="","",VLOOKUP($E1338,資料表!$G:$I,2,FALSE))</f>
        <v/>
      </c>
      <c r="G1338" s="262" t="str">
        <f>IF($E1338="","",VLOOKUP($E1338,資料表!$G:$I,3,FALSE))</f>
        <v/>
      </c>
      <c r="H1338" s="71"/>
      <c r="I1338" s="72"/>
      <c r="J1338" s="70"/>
      <c r="K1338" s="278">
        <f t="shared" si="42"/>
        <v>0</v>
      </c>
      <c r="L1338" s="278">
        <f t="shared" si="43"/>
        <v>0</v>
      </c>
      <c r="M1338" s="75"/>
      <c r="N1338" s="76"/>
      <c r="O1338" s="76"/>
      <c r="P1338" s="77"/>
      <c r="Q1338" s="18" t="str">
        <f>IF(B1338="","",VLOOKUP(B1338,資料表!$A$3:$D$198,4,0))</f>
        <v/>
      </c>
    </row>
    <row r="1339" spans="1:17" ht="20.100000000000001" customHeight="1">
      <c r="A1339" s="290" t="str">
        <f>IF(B1339="","",VLOOKUP(B1339,資料表!$A$3:$E$298,5,0))</f>
        <v/>
      </c>
      <c r="B1339" s="67"/>
      <c r="C1339" s="259" t="str">
        <f>IF($B1339="","",VLOOKUP($B1339,資料表!$A:$C,2,FALSE))</f>
        <v/>
      </c>
      <c r="D1339" s="259" t="str">
        <f>IF($B1339="","",VLOOKUP($B1339,資料表!$A:$C,3,FALSE))</f>
        <v/>
      </c>
      <c r="E1339" s="263"/>
      <c r="F1339" s="261" t="str">
        <f>IF($E1339="","",VLOOKUP($E1339,資料表!$G:$I,2,FALSE))</f>
        <v/>
      </c>
      <c r="G1339" s="262" t="str">
        <f>IF($E1339="","",VLOOKUP($E1339,資料表!$G:$I,3,FALSE))</f>
        <v/>
      </c>
      <c r="H1339" s="71"/>
      <c r="I1339" s="72"/>
      <c r="J1339" s="70"/>
      <c r="K1339" s="278">
        <f t="shared" si="42"/>
        <v>0</v>
      </c>
      <c r="L1339" s="278">
        <f t="shared" si="43"/>
        <v>0</v>
      </c>
      <c r="M1339" s="75"/>
      <c r="N1339" s="76"/>
      <c r="O1339" s="76"/>
      <c r="P1339" s="77"/>
      <c r="Q1339" s="18" t="str">
        <f>IF(B1339="","",VLOOKUP(B1339,資料表!$A$3:$D$198,4,0))</f>
        <v/>
      </c>
    </row>
    <row r="1340" spans="1:17" ht="20.100000000000001" customHeight="1">
      <c r="A1340" s="290" t="str">
        <f>IF(B1340="","",VLOOKUP(B1340,資料表!$A$3:$E$298,5,0))</f>
        <v/>
      </c>
      <c r="B1340" s="67"/>
      <c r="C1340" s="259" t="str">
        <f>IF($B1340="","",VLOOKUP($B1340,資料表!$A:$C,2,FALSE))</f>
        <v/>
      </c>
      <c r="D1340" s="259" t="str">
        <f>IF($B1340="","",VLOOKUP($B1340,資料表!$A:$C,3,FALSE))</f>
        <v/>
      </c>
      <c r="E1340" s="263"/>
      <c r="F1340" s="261" t="str">
        <f>IF($E1340="","",VLOOKUP($E1340,資料表!$G:$I,2,FALSE))</f>
        <v/>
      </c>
      <c r="G1340" s="262" t="str">
        <f>IF($E1340="","",VLOOKUP($E1340,資料表!$G:$I,3,FALSE))</f>
        <v/>
      </c>
      <c r="H1340" s="71"/>
      <c r="I1340" s="72"/>
      <c r="J1340" s="70"/>
      <c r="K1340" s="278">
        <f t="shared" si="42"/>
        <v>0</v>
      </c>
      <c r="L1340" s="278">
        <f t="shared" si="43"/>
        <v>0</v>
      </c>
      <c r="M1340" s="75"/>
      <c r="N1340" s="76"/>
      <c r="O1340" s="76"/>
      <c r="P1340" s="77"/>
      <c r="Q1340" s="18" t="str">
        <f>IF(B1340="","",VLOOKUP(B1340,資料表!$A$3:$D$198,4,0))</f>
        <v/>
      </c>
    </row>
    <row r="1341" spans="1:17" ht="20.100000000000001" customHeight="1">
      <c r="A1341" s="290" t="str">
        <f>IF(B1341="","",VLOOKUP(B1341,資料表!$A$3:$E$298,5,0))</f>
        <v/>
      </c>
      <c r="B1341" s="67"/>
      <c r="C1341" s="259" t="str">
        <f>IF($B1341="","",VLOOKUP($B1341,資料表!$A:$C,2,FALSE))</f>
        <v/>
      </c>
      <c r="D1341" s="259" t="str">
        <f>IF($B1341="","",VLOOKUP($B1341,資料表!$A:$C,3,FALSE))</f>
        <v/>
      </c>
      <c r="E1341" s="263"/>
      <c r="F1341" s="261" t="str">
        <f>IF($E1341="","",VLOOKUP($E1341,資料表!$G:$I,2,FALSE))</f>
        <v/>
      </c>
      <c r="G1341" s="262" t="str">
        <f>IF($E1341="","",VLOOKUP($E1341,資料表!$G:$I,3,FALSE))</f>
        <v/>
      </c>
      <c r="H1341" s="71"/>
      <c r="I1341" s="72"/>
      <c r="J1341" s="70"/>
      <c r="K1341" s="278">
        <f t="shared" si="42"/>
        <v>0</v>
      </c>
      <c r="L1341" s="278">
        <f t="shared" si="43"/>
        <v>0</v>
      </c>
      <c r="M1341" s="75"/>
      <c r="N1341" s="76"/>
      <c r="O1341" s="76"/>
      <c r="P1341" s="77"/>
      <c r="Q1341" s="18" t="str">
        <f>IF(B1341="","",VLOOKUP(B1341,資料表!$A$3:$D$198,4,0))</f>
        <v/>
      </c>
    </row>
    <row r="1342" spans="1:17" ht="20.100000000000001" customHeight="1">
      <c r="A1342" s="290" t="str">
        <f>IF(B1342="","",VLOOKUP(B1342,資料表!$A$3:$E$298,5,0))</f>
        <v/>
      </c>
      <c r="B1342" s="67"/>
      <c r="C1342" s="259" t="str">
        <f>IF($B1342="","",VLOOKUP($B1342,資料表!$A:$C,2,FALSE))</f>
        <v/>
      </c>
      <c r="D1342" s="259" t="str">
        <f>IF($B1342="","",VLOOKUP($B1342,資料表!$A:$C,3,FALSE))</f>
        <v/>
      </c>
      <c r="E1342" s="263"/>
      <c r="F1342" s="261" t="str">
        <f>IF($E1342="","",VLOOKUP($E1342,資料表!$G:$I,2,FALSE))</f>
        <v/>
      </c>
      <c r="G1342" s="262" t="str">
        <f>IF($E1342="","",VLOOKUP($E1342,資料表!$G:$I,3,FALSE))</f>
        <v/>
      </c>
      <c r="H1342" s="71"/>
      <c r="I1342" s="72"/>
      <c r="J1342" s="70"/>
      <c r="K1342" s="278">
        <f t="shared" si="42"/>
        <v>0</v>
      </c>
      <c r="L1342" s="278">
        <f t="shared" si="43"/>
        <v>0</v>
      </c>
      <c r="M1342" s="75"/>
      <c r="N1342" s="76"/>
      <c r="O1342" s="76"/>
      <c r="P1342" s="77"/>
      <c r="Q1342" s="18" t="str">
        <f>IF(B1342="","",VLOOKUP(B1342,資料表!$A$3:$D$198,4,0))</f>
        <v/>
      </c>
    </row>
    <row r="1343" spans="1:17" ht="20.100000000000001" customHeight="1">
      <c r="A1343" s="290" t="str">
        <f>IF(B1343="","",VLOOKUP(B1343,資料表!$A$3:$E$298,5,0))</f>
        <v/>
      </c>
      <c r="B1343" s="67"/>
      <c r="C1343" s="259" t="str">
        <f>IF($B1343="","",VLOOKUP($B1343,資料表!$A:$C,2,FALSE))</f>
        <v/>
      </c>
      <c r="D1343" s="259" t="str">
        <f>IF($B1343="","",VLOOKUP($B1343,資料表!$A:$C,3,FALSE))</f>
        <v/>
      </c>
      <c r="E1343" s="263"/>
      <c r="F1343" s="261" t="str">
        <f>IF($E1343="","",VLOOKUP($E1343,資料表!$G:$I,2,FALSE))</f>
        <v/>
      </c>
      <c r="G1343" s="262" t="str">
        <f>IF($E1343="","",VLOOKUP($E1343,資料表!$G:$I,3,FALSE))</f>
        <v/>
      </c>
      <c r="H1343" s="71"/>
      <c r="I1343" s="72"/>
      <c r="J1343" s="70"/>
      <c r="K1343" s="278">
        <f t="shared" si="42"/>
        <v>0</v>
      </c>
      <c r="L1343" s="278">
        <f t="shared" si="43"/>
        <v>0</v>
      </c>
      <c r="M1343" s="75"/>
      <c r="N1343" s="76"/>
      <c r="O1343" s="76"/>
      <c r="P1343" s="77"/>
      <c r="Q1343" s="18" t="str">
        <f>IF(B1343="","",VLOOKUP(B1343,資料表!$A$3:$D$198,4,0))</f>
        <v/>
      </c>
    </row>
    <row r="1344" spans="1:17" ht="20.100000000000001" customHeight="1">
      <c r="A1344" s="290" t="str">
        <f>IF(B1344="","",VLOOKUP(B1344,資料表!$A$3:$E$298,5,0))</f>
        <v/>
      </c>
      <c r="B1344" s="67"/>
      <c r="C1344" s="259" t="str">
        <f>IF($B1344="","",VLOOKUP($B1344,資料表!$A:$C,2,FALSE))</f>
        <v/>
      </c>
      <c r="D1344" s="259" t="str">
        <f>IF($B1344="","",VLOOKUP($B1344,資料表!$A:$C,3,FALSE))</f>
        <v/>
      </c>
      <c r="E1344" s="263"/>
      <c r="F1344" s="261" t="str">
        <f>IF($E1344="","",VLOOKUP($E1344,資料表!$G:$I,2,FALSE))</f>
        <v/>
      </c>
      <c r="G1344" s="262" t="str">
        <f>IF($E1344="","",VLOOKUP($E1344,資料表!$G:$I,3,FALSE))</f>
        <v/>
      </c>
      <c r="H1344" s="71"/>
      <c r="I1344" s="72"/>
      <c r="J1344" s="70"/>
      <c r="K1344" s="278">
        <f t="shared" si="42"/>
        <v>0</v>
      </c>
      <c r="L1344" s="278">
        <f t="shared" si="43"/>
        <v>0</v>
      </c>
      <c r="M1344" s="75"/>
      <c r="N1344" s="76"/>
      <c r="O1344" s="76"/>
      <c r="P1344" s="77"/>
      <c r="Q1344" s="18" t="str">
        <f>IF(B1344="","",VLOOKUP(B1344,資料表!$A$3:$D$198,4,0))</f>
        <v/>
      </c>
    </row>
    <row r="1345" spans="1:17" ht="20.100000000000001" customHeight="1">
      <c r="A1345" s="290" t="str">
        <f>IF(B1345="","",VLOOKUP(B1345,資料表!$A$3:$E$298,5,0))</f>
        <v/>
      </c>
      <c r="B1345" s="67"/>
      <c r="C1345" s="259" t="str">
        <f>IF($B1345="","",VLOOKUP($B1345,資料表!$A:$C,2,FALSE))</f>
        <v/>
      </c>
      <c r="D1345" s="259" t="str">
        <f>IF($B1345="","",VLOOKUP($B1345,資料表!$A:$C,3,FALSE))</f>
        <v/>
      </c>
      <c r="E1345" s="263"/>
      <c r="F1345" s="261" t="str">
        <f>IF($E1345="","",VLOOKUP($E1345,資料表!$G:$I,2,FALSE))</f>
        <v/>
      </c>
      <c r="G1345" s="262" t="str">
        <f>IF($E1345="","",VLOOKUP($E1345,資料表!$G:$I,3,FALSE))</f>
        <v/>
      </c>
      <c r="H1345" s="71"/>
      <c r="I1345" s="72"/>
      <c r="J1345" s="70"/>
      <c r="K1345" s="278">
        <f t="shared" si="42"/>
        <v>0</v>
      </c>
      <c r="L1345" s="278">
        <f t="shared" si="43"/>
        <v>0</v>
      </c>
      <c r="M1345" s="75"/>
      <c r="N1345" s="76"/>
      <c r="O1345" s="76"/>
      <c r="P1345" s="77"/>
      <c r="Q1345" s="18" t="str">
        <f>IF(B1345="","",VLOOKUP(B1345,資料表!$A$3:$D$198,4,0))</f>
        <v/>
      </c>
    </row>
    <row r="1346" spans="1:17" ht="20.100000000000001" customHeight="1">
      <c r="A1346" s="290" t="str">
        <f>IF(B1346="","",VLOOKUP(B1346,資料表!$A$3:$E$298,5,0))</f>
        <v/>
      </c>
      <c r="B1346" s="67"/>
      <c r="C1346" s="259" t="str">
        <f>IF($B1346="","",VLOOKUP($B1346,資料表!$A:$C,2,FALSE))</f>
        <v/>
      </c>
      <c r="D1346" s="259" t="str">
        <f>IF($B1346="","",VLOOKUP($B1346,資料表!$A:$C,3,FALSE))</f>
        <v/>
      </c>
      <c r="E1346" s="263"/>
      <c r="F1346" s="261" t="str">
        <f>IF($E1346="","",VLOOKUP($E1346,資料表!$G:$I,2,FALSE))</f>
        <v/>
      </c>
      <c r="G1346" s="262" t="str">
        <f>IF($E1346="","",VLOOKUP($E1346,資料表!$G:$I,3,FALSE))</f>
        <v/>
      </c>
      <c r="H1346" s="71"/>
      <c r="I1346" s="72"/>
      <c r="J1346" s="70"/>
      <c r="K1346" s="278">
        <f t="shared" si="42"/>
        <v>0</v>
      </c>
      <c r="L1346" s="278">
        <f t="shared" si="43"/>
        <v>0</v>
      </c>
      <c r="M1346" s="75"/>
      <c r="N1346" s="76"/>
      <c r="O1346" s="76"/>
      <c r="P1346" s="77"/>
      <c r="Q1346" s="18" t="str">
        <f>IF(B1346="","",VLOOKUP(B1346,資料表!$A$3:$D$198,4,0))</f>
        <v/>
      </c>
    </row>
    <row r="1347" spans="1:17" ht="20.100000000000001" customHeight="1">
      <c r="A1347" s="290" t="str">
        <f>IF(B1347="","",VLOOKUP(B1347,資料表!$A$3:$E$298,5,0))</f>
        <v/>
      </c>
      <c r="B1347" s="67"/>
      <c r="C1347" s="259" t="str">
        <f>IF($B1347="","",VLOOKUP($B1347,資料表!$A:$C,2,FALSE))</f>
        <v/>
      </c>
      <c r="D1347" s="259" t="str">
        <f>IF($B1347="","",VLOOKUP($B1347,資料表!$A:$C,3,FALSE))</f>
        <v/>
      </c>
      <c r="E1347" s="263"/>
      <c r="F1347" s="261" t="str">
        <f>IF($E1347="","",VLOOKUP($E1347,資料表!$G:$I,2,FALSE))</f>
        <v/>
      </c>
      <c r="G1347" s="262" t="str">
        <f>IF($E1347="","",VLOOKUP($E1347,資料表!$G:$I,3,FALSE))</f>
        <v/>
      </c>
      <c r="H1347" s="71"/>
      <c r="I1347" s="72"/>
      <c r="J1347" s="70"/>
      <c r="K1347" s="278">
        <f t="shared" si="42"/>
        <v>0</v>
      </c>
      <c r="L1347" s="278">
        <f t="shared" si="43"/>
        <v>0</v>
      </c>
      <c r="M1347" s="75"/>
      <c r="N1347" s="76"/>
      <c r="O1347" s="76"/>
      <c r="P1347" s="77"/>
      <c r="Q1347" s="18" t="str">
        <f>IF(B1347="","",VLOOKUP(B1347,資料表!$A$3:$D$198,4,0))</f>
        <v/>
      </c>
    </row>
    <row r="1348" spans="1:17" ht="20.100000000000001" customHeight="1">
      <c r="A1348" s="290" t="str">
        <f>IF(B1348="","",VLOOKUP(B1348,資料表!$A$3:$E$298,5,0))</f>
        <v/>
      </c>
      <c r="B1348" s="67"/>
      <c r="C1348" s="259" t="str">
        <f>IF($B1348="","",VLOOKUP($B1348,資料表!$A:$C,2,FALSE))</f>
        <v/>
      </c>
      <c r="D1348" s="259" t="str">
        <f>IF($B1348="","",VLOOKUP($B1348,資料表!$A:$C,3,FALSE))</f>
        <v/>
      </c>
      <c r="E1348" s="263"/>
      <c r="F1348" s="261" t="str">
        <f>IF($E1348="","",VLOOKUP($E1348,資料表!$G:$I,2,FALSE))</f>
        <v/>
      </c>
      <c r="G1348" s="262" t="str">
        <f>IF($E1348="","",VLOOKUP($E1348,資料表!$G:$I,3,FALSE))</f>
        <v/>
      </c>
      <c r="H1348" s="71"/>
      <c r="I1348" s="72"/>
      <c r="J1348" s="70"/>
      <c r="K1348" s="278">
        <f t="shared" si="42"/>
        <v>0</v>
      </c>
      <c r="L1348" s="278">
        <f t="shared" si="43"/>
        <v>0</v>
      </c>
      <c r="M1348" s="75"/>
      <c r="N1348" s="76"/>
      <c r="O1348" s="76"/>
      <c r="P1348" s="77"/>
      <c r="Q1348" s="18" t="str">
        <f>IF(B1348="","",VLOOKUP(B1348,資料表!$A$3:$D$198,4,0))</f>
        <v/>
      </c>
    </row>
    <row r="1349" spans="1:17" ht="20.100000000000001" customHeight="1">
      <c r="A1349" s="290" t="str">
        <f>IF(B1349="","",VLOOKUP(B1349,資料表!$A$3:$E$298,5,0))</f>
        <v/>
      </c>
      <c r="B1349" s="67"/>
      <c r="C1349" s="259" t="str">
        <f>IF($B1349="","",VLOOKUP($B1349,資料表!$A:$C,2,FALSE))</f>
        <v/>
      </c>
      <c r="D1349" s="259" t="str">
        <f>IF($B1349="","",VLOOKUP($B1349,資料表!$A:$C,3,FALSE))</f>
        <v/>
      </c>
      <c r="E1349" s="263"/>
      <c r="F1349" s="261" t="str">
        <f>IF($E1349="","",VLOOKUP($E1349,資料表!$G:$I,2,FALSE))</f>
        <v/>
      </c>
      <c r="G1349" s="262" t="str">
        <f>IF($E1349="","",VLOOKUP($E1349,資料表!$G:$I,3,FALSE))</f>
        <v/>
      </c>
      <c r="H1349" s="71"/>
      <c r="I1349" s="72"/>
      <c r="J1349" s="70"/>
      <c r="K1349" s="278">
        <f t="shared" si="42"/>
        <v>0</v>
      </c>
      <c r="L1349" s="278">
        <f t="shared" si="43"/>
        <v>0</v>
      </c>
      <c r="M1349" s="75"/>
      <c r="N1349" s="76"/>
      <c r="O1349" s="76"/>
      <c r="P1349" s="77"/>
      <c r="Q1349" s="18" t="str">
        <f>IF(B1349="","",VLOOKUP(B1349,資料表!$A$3:$D$198,4,0))</f>
        <v/>
      </c>
    </row>
    <row r="1350" spans="1:17" ht="20.100000000000001" customHeight="1">
      <c r="A1350" s="290" t="str">
        <f>IF(B1350="","",VLOOKUP(B1350,資料表!$A$3:$E$298,5,0))</f>
        <v/>
      </c>
      <c r="B1350" s="67"/>
      <c r="C1350" s="259" t="str">
        <f>IF($B1350="","",VLOOKUP($B1350,資料表!$A:$C,2,FALSE))</f>
        <v/>
      </c>
      <c r="D1350" s="259" t="str">
        <f>IF($B1350="","",VLOOKUP($B1350,資料表!$A:$C,3,FALSE))</f>
        <v/>
      </c>
      <c r="E1350" s="263"/>
      <c r="F1350" s="261" t="str">
        <f>IF($E1350="","",VLOOKUP($E1350,資料表!$G:$I,2,FALSE))</f>
        <v/>
      </c>
      <c r="G1350" s="262" t="str">
        <f>IF($E1350="","",VLOOKUP($E1350,資料表!$G:$I,3,FALSE))</f>
        <v/>
      </c>
      <c r="H1350" s="71"/>
      <c r="I1350" s="72"/>
      <c r="J1350" s="70"/>
      <c r="K1350" s="278">
        <f t="shared" si="42"/>
        <v>0</v>
      </c>
      <c r="L1350" s="278">
        <f t="shared" si="43"/>
        <v>0</v>
      </c>
      <c r="M1350" s="75"/>
      <c r="N1350" s="76"/>
      <c r="O1350" s="76"/>
      <c r="P1350" s="77"/>
      <c r="Q1350" s="18" t="str">
        <f>IF(B1350="","",VLOOKUP(B1350,資料表!$A$3:$D$198,4,0))</f>
        <v/>
      </c>
    </row>
    <row r="1351" spans="1:17" ht="20.100000000000001" customHeight="1">
      <c r="A1351" s="290" t="str">
        <f>IF(B1351="","",VLOOKUP(B1351,資料表!$A$3:$E$298,5,0))</f>
        <v/>
      </c>
      <c r="B1351" s="67"/>
      <c r="C1351" s="259" t="str">
        <f>IF($B1351="","",VLOOKUP($B1351,資料表!$A:$C,2,FALSE))</f>
        <v/>
      </c>
      <c r="D1351" s="259" t="str">
        <f>IF($B1351="","",VLOOKUP($B1351,資料表!$A:$C,3,FALSE))</f>
        <v/>
      </c>
      <c r="E1351" s="263"/>
      <c r="F1351" s="261" t="str">
        <f>IF($E1351="","",VLOOKUP($E1351,資料表!$G:$I,2,FALSE))</f>
        <v/>
      </c>
      <c r="G1351" s="262" t="str">
        <f>IF($E1351="","",VLOOKUP($E1351,資料表!$G:$I,3,FALSE))</f>
        <v/>
      </c>
      <c r="H1351" s="71"/>
      <c r="I1351" s="72"/>
      <c r="J1351" s="70"/>
      <c r="K1351" s="278">
        <f t="shared" si="42"/>
        <v>0</v>
      </c>
      <c r="L1351" s="278">
        <f t="shared" si="43"/>
        <v>0</v>
      </c>
      <c r="M1351" s="75"/>
      <c r="N1351" s="76"/>
      <c r="O1351" s="76"/>
      <c r="P1351" s="77"/>
      <c r="Q1351" s="18" t="str">
        <f>IF(B1351="","",VLOOKUP(B1351,資料表!$A$3:$D$198,4,0))</f>
        <v/>
      </c>
    </row>
    <row r="1352" spans="1:17" ht="20.100000000000001" customHeight="1">
      <c r="A1352" s="290" t="str">
        <f>IF(B1352="","",VLOOKUP(B1352,資料表!$A$3:$E$298,5,0))</f>
        <v/>
      </c>
      <c r="B1352" s="67"/>
      <c r="C1352" s="259" t="str">
        <f>IF($B1352="","",VLOOKUP($B1352,資料表!$A:$C,2,FALSE))</f>
        <v/>
      </c>
      <c r="D1352" s="259" t="str">
        <f>IF($B1352="","",VLOOKUP($B1352,資料表!$A:$C,3,FALSE))</f>
        <v/>
      </c>
      <c r="E1352" s="263"/>
      <c r="F1352" s="261" t="str">
        <f>IF($E1352="","",VLOOKUP($E1352,資料表!$G:$I,2,FALSE))</f>
        <v/>
      </c>
      <c r="G1352" s="262" t="str">
        <f>IF($E1352="","",VLOOKUP($E1352,資料表!$G:$I,3,FALSE))</f>
        <v/>
      </c>
      <c r="H1352" s="71"/>
      <c r="I1352" s="72"/>
      <c r="J1352" s="70"/>
      <c r="K1352" s="278">
        <f t="shared" si="42"/>
        <v>0</v>
      </c>
      <c r="L1352" s="278">
        <f t="shared" si="43"/>
        <v>0</v>
      </c>
      <c r="M1352" s="75"/>
      <c r="N1352" s="76"/>
      <c r="O1352" s="76"/>
      <c r="P1352" s="77"/>
      <c r="Q1352" s="18" t="str">
        <f>IF(B1352="","",VLOOKUP(B1352,資料表!$A$3:$D$198,4,0))</f>
        <v/>
      </c>
    </row>
    <row r="1353" spans="1:17" ht="20.100000000000001" customHeight="1">
      <c r="A1353" s="290" t="str">
        <f>IF(B1353="","",VLOOKUP(B1353,資料表!$A$3:$E$298,5,0))</f>
        <v/>
      </c>
      <c r="B1353" s="67"/>
      <c r="C1353" s="259" t="str">
        <f>IF($B1353="","",VLOOKUP($B1353,資料表!$A:$C,2,FALSE))</f>
        <v/>
      </c>
      <c r="D1353" s="259" t="str">
        <f>IF($B1353="","",VLOOKUP($B1353,資料表!$A:$C,3,FALSE))</f>
        <v/>
      </c>
      <c r="E1353" s="263"/>
      <c r="F1353" s="261" t="str">
        <f>IF($E1353="","",VLOOKUP($E1353,資料表!$G:$I,2,FALSE))</f>
        <v/>
      </c>
      <c r="G1353" s="262" t="str">
        <f>IF($E1353="","",VLOOKUP($E1353,資料表!$G:$I,3,FALSE))</f>
        <v/>
      </c>
      <c r="H1353" s="71"/>
      <c r="I1353" s="72"/>
      <c r="J1353" s="70"/>
      <c r="K1353" s="278">
        <f t="shared" si="42"/>
        <v>0</v>
      </c>
      <c r="L1353" s="278">
        <f t="shared" si="43"/>
        <v>0</v>
      </c>
      <c r="M1353" s="75"/>
      <c r="N1353" s="76"/>
      <c r="O1353" s="76"/>
      <c r="P1353" s="77"/>
      <c r="Q1353" s="18" t="str">
        <f>IF(B1353="","",VLOOKUP(B1353,資料表!$A$3:$D$198,4,0))</f>
        <v/>
      </c>
    </row>
    <row r="1354" spans="1:17" ht="20.100000000000001" customHeight="1">
      <c r="A1354" s="290" t="str">
        <f>IF(B1354="","",VLOOKUP(B1354,資料表!$A$3:$E$298,5,0))</f>
        <v/>
      </c>
      <c r="B1354" s="67"/>
      <c r="C1354" s="259" t="str">
        <f>IF($B1354="","",VLOOKUP($B1354,資料表!$A:$C,2,FALSE))</f>
        <v/>
      </c>
      <c r="D1354" s="259" t="str">
        <f>IF($B1354="","",VLOOKUP($B1354,資料表!$A:$C,3,FALSE))</f>
        <v/>
      </c>
      <c r="E1354" s="263"/>
      <c r="F1354" s="261" t="str">
        <f>IF($E1354="","",VLOOKUP($E1354,資料表!$G:$I,2,FALSE))</f>
        <v/>
      </c>
      <c r="G1354" s="262" t="str">
        <f>IF($E1354="","",VLOOKUP($E1354,資料表!$G:$I,3,FALSE))</f>
        <v/>
      </c>
      <c r="H1354" s="71"/>
      <c r="I1354" s="72"/>
      <c r="J1354" s="70"/>
      <c r="K1354" s="278">
        <f t="shared" si="42"/>
        <v>0</v>
      </c>
      <c r="L1354" s="278">
        <f t="shared" si="43"/>
        <v>0</v>
      </c>
      <c r="M1354" s="75"/>
      <c r="N1354" s="76"/>
      <c r="O1354" s="76"/>
      <c r="P1354" s="77"/>
      <c r="Q1354" s="18" t="str">
        <f>IF(B1354="","",VLOOKUP(B1354,資料表!$A$3:$D$198,4,0))</f>
        <v/>
      </c>
    </row>
    <row r="1355" spans="1:17" ht="20.100000000000001" customHeight="1">
      <c r="A1355" s="290" t="str">
        <f>IF(B1355="","",VLOOKUP(B1355,資料表!$A$3:$E$298,5,0))</f>
        <v/>
      </c>
      <c r="B1355" s="67"/>
      <c r="C1355" s="259" t="str">
        <f>IF($B1355="","",VLOOKUP($B1355,資料表!$A:$C,2,FALSE))</f>
        <v/>
      </c>
      <c r="D1355" s="259" t="str">
        <f>IF($B1355="","",VLOOKUP($B1355,資料表!$A:$C,3,FALSE))</f>
        <v/>
      </c>
      <c r="E1355" s="263"/>
      <c r="F1355" s="261" t="str">
        <f>IF($E1355="","",VLOOKUP($E1355,資料表!$G:$I,2,FALSE))</f>
        <v/>
      </c>
      <c r="G1355" s="262" t="str">
        <f>IF($E1355="","",VLOOKUP($E1355,資料表!$G:$I,3,FALSE))</f>
        <v/>
      </c>
      <c r="H1355" s="71"/>
      <c r="I1355" s="72"/>
      <c r="J1355" s="70"/>
      <c r="K1355" s="278">
        <f t="shared" ref="K1355:K1418" si="44">IF(OR($M1355=1,$M1355=""),ROUND($J1355*0.05,0),0)</f>
        <v>0</v>
      </c>
      <c r="L1355" s="278">
        <f t="shared" si="43"/>
        <v>0</v>
      </c>
      <c r="M1355" s="75"/>
      <c r="N1355" s="76"/>
      <c r="O1355" s="76"/>
      <c r="P1355" s="77"/>
      <c r="Q1355" s="18" t="str">
        <f>IF(B1355="","",VLOOKUP(B1355,資料表!$A$3:$D$198,4,0))</f>
        <v/>
      </c>
    </row>
    <row r="1356" spans="1:17" ht="20.100000000000001" customHeight="1">
      <c r="A1356" s="290" t="str">
        <f>IF(B1356="","",VLOOKUP(B1356,資料表!$A$3:$E$298,5,0))</f>
        <v/>
      </c>
      <c r="B1356" s="67"/>
      <c r="C1356" s="259" t="str">
        <f>IF($B1356="","",VLOOKUP($B1356,資料表!$A:$C,2,FALSE))</f>
        <v/>
      </c>
      <c r="D1356" s="259" t="str">
        <f>IF($B1356="","",VLOOKUP($B1356,資料表!$A:$C,3,FALSE))</f>
        <v/>
      </c>
      <c r="E1356" s="263"/>
      <c r="F1356" s="261" t="str">
        <f>IF($E1356="","",VLOOKUP($E1356,資料表!$G:$I,2,FALSE))</f>
        <v/>
      </c>
      <c r="G1356" s="262" t="str">
        <f>IF($E1356="","",VLOOKUP($E1356,資料表!$G:$I,3,FALSE))</f>
        <v/>
      </c>
      <c r="H1356" s="71"/>
      <c r="I1356" s="72"/>
      <c r="J1356" s="70"/>
      <c r="K1356" s="278">
        <f t="shared" si="44"/>
        <v>0</v>
      </c>
      <c r="L1356" s="278">
        <f t="shared" ref="L1356:L1419" si="45">SUM(J1356:K1356)</f>
        <v>0</v>
      </c>
      <c r="M1356" s="75"/>
      <c r="N1356" s="76"/>
      <c r="O1356" s="76"/>
      <c r="P1356" s="77"/>
      <c r="Q1356" s="18" t="str">
        <f>IF(B1356="","",VLOOKUP(B1356,資料表!$A$3:$D$198,4,0))</f>
        <v/>
      </c>
    </row>
    <row r="1357" spans="1:17" ht="20.100000000000001" customHeight="1">
      <c r="A1357" s="290" t="str">
        <f>IF(B1357="","",VLOOKUP(B1357,資料表!$A$3:$E$298,5,0))</f>
        <v/>
      </c>
      <c r="B1357" s="67"/>
      <c r="C1357" s="259" t="str">
        <f>IF($B1357="","",VLOOKUP($B1357,資料表!$A:$C,2,FALSE))</f>
        <v/>
      </c>
      <c r="D1357" s="259" t="str">
        <f>IF($B1357="","",VLOOKUP($B1357,資料表!$A:$C,3,FALSE))</f>
        <v/>
      </c>
      <c r="E1357" s="263"/>
      <c r="F1357" s="261" t="str">
        <f>IF($E1357="","",VLOOKUP($E1357,資料表!$G:$I,2,FALSE))</f>
        <v/>
      </c>
      <c r="G1357" s="262" t="str">
        <f>IF($E1357="","",VLOOKUP($E1357,資料表!$G:$I,3,FALSE))</f>
        <v/>
      </c>
      <c r="H1357" s="71"/>
      <c r="I1357" s="72"/>
      <c r="J1357" s="70"/>
      <c r="K1357" s="278">
        <f t="shared" si="44"/>
        <v>0</v>
      </c>
      <c r="L1357" s="278">
        <f t="shared" si="45"/>
        <v>0</v>
      </c>
      <c r="M1357" s="75"/>
      <c r="N1357" s="76"/>
      <c r="O1357" s="76"/>
      <c r="P1357" s="77"/>
      <c r="Q1357" s="18" t="str">
        <f>IF(B1357="","",VLOOKUP(B1357,資料表!$A$3:$D$198,4,0))</f>
        <v/>
      </c>
    </row>
    <row r="1358" spans="1:17" ht="20.100000000000001" customHeight="1">
      <c r="A1358" s="290" t="str">
        <f>IF(B1358="","",VLOOKUP(B1358,資料表!$A$3:$E$298,5,0))</f>
        <v/>
      </c>
      <c r="B1358" s="67"/>
      <c r="C1358" s="259" t="str">
        <f>IF($B1358="","",VLOOKUP($B1358,資料表!$A:$C,2,FALSE))</f>
        <v/>
      </c>
      <c r="D1358" s="259" t="str">
        <f>IF($B1358="","",VLOOKUP($B1358,資料表!$A:$C,3,FALSE))</f>
        <v/>
      </c>
      <c r="E1358" s="263"/>
      <c r="F1358" s="261" t="str">
        <f>IF($E1358="","",VLOOKUP($E1358,資料表!$G:$I,2,FALSE))</f>
        <v/>
      </c>
      <c r="G1358" s="262" t="str">
        <f>IF($E1358="","",VLOOKUP($E1358,資料表!$G:$I,3,FALSE))</f>
        <v/>
      </c>
      <c r="H1358" s="71"/>
      <c r="I1358" s="72"/>
      <c r="J1358" s="70"/>
      <c r="K1358" s="278">
        <f t="shared" si="44"/>
        <v>0</v>
      </c>
      <c r="L1358" s="278">
        <f t="shared" si="45"/>
        <v>0</v>
      </c>
      <c r="M1358" s="75"/>
      <c r="N1358" s="76"/>
      <c r="O1358" s="76"/>
      <c r="P1358" s="77"/>
      <c r="Q1358" s="18" t="str">
        <f>IF(B1358="","",VLOOKUP(B1358,資料表!$A$3:$D$198,4,0))</f>
        <v/>
      </c>
    </row>
    <row r="1359" spans="1:17" ht="20.100000000000001" customHeight="1">
      <c r="A1359" s="290" t="str">
        <f>IF(B1359="","",VLOOKUP(B1359,資料表!$A$3:$E$298,5,0))</f>
        <v/>
      </c>
      <c r="B1359" s="67"/>
      <c r="C1359" s="259" t="str">
        <f>IF($B1359="","",VLOOKUP($B1359,資料表!$A:$C,2,FALSE))</f>
        <v/>
      </c>
      <c r="D1359" s="259" t="str">
        <f>IF($B1359="","",VLOOKUP($B1359,資料表!$A:$C,3,FALSE))</f>
        <v/>
      </c>
      <c r="E1359" s="263"/>
      <c r="F1359" s="261" t="str">
        <f>IF($E1359="","",VLOOKUP($E1359,資料表!$G:$I,2,FALSE))</f>
        <v/>
      </c>
      <c r="G1359" s="262" t="str">
        <f>IF($E1359="","",VLOOKUP($E1359,資料表!$G:$I,3,FALSE))</f>
        <v/>
      </c>
      <c r="H1359" s="71"/>
      <c r="I1359" s="72"/>
      <c r="J1359" s="70"/>
      <c r="K1359" s="278">
        <f t="shared" si="44"/>
        <v>0</v>
      </c>
      <c r="L1359" s="278">
        <f t="shared" si="45"/>
        <v>0</v>
      </c>
      <c r="M1359" s="75"/>
      <c r="N1359" s="76"/>
      <c r="O1359" s="76"/>
      <c r="P1359" s="77"/>
      <c r="Q1359" s="18" t="str">
        <f>IF(B1359="","",VLOOKUP(B1359,資料表!$A$3:$D$198,4,0))</f>
        <v/>
      </c>
    </row>
    <row r="1360" spans="1:17" ht="20.100000000000001" customHeight="1">
      <c r="A1360" s="290" t="str">
        <f>IF(B1360="","",VLOOKUP(B1360,資料表!$A$3:$E$298,5,0))</f>
        <v/>
      </c>
      <c r="B1360" s="67"/>
      <c r="C1360" s="259" t="str">
        <f>IF($B1360="","",VLOOKUP($B1360,資料表!$A:$C,2,FALSE))</f>
        <v/>
      </c>
      <c r="D1360" s="259" t="str">
        <f>IF($B1360="","",VLOOKUP($B1360,資料表!$A:$C,3,FALSE))</f>
        <v/>
      </c>
      <c r="E1360" s="263"/>
      <c r="F1360" s="261" t="str">
        <f>IF($E1360="","",VLOOKUP($E1360,資料表!$G:$I,2,FALSE))</f>
        <v/>
      </c>
      <c r="G1360" s="262" t="str">
        <f>IF($E1360="","",VLOOKUP($E1360,資料表!$G:$I,3,FALSE))</f>
        <v/>
      </c>
      <c r="H1360" s="71"/>
      <c r="I1360" s="72"/>
      <c r="J1360" s="70"/>
      <c r="K1360" s="278">
        <f t="shared" si="44"/>
        <v>0</v>
      </c>
      <c r="L1360" s="278">
        <f t="shared" si="45"/>
        <v>0</v>
      </c>
      <c r="M1360" s="75"/>
      <c r="N1360" s="76"/>
      <c r="O1360" s="76"/>
      <c r="P1360" s="77"/>
      <c r="Q1360" s="18" t="str">
        <f>IF(B1360="","",VLOOKUP(B1360,資料表!$A$3:$D$198,4,0))</f>
        <v/>
      </c>
    </row>
    <row r="1361" spans="1:17" ht="20.100000000000001" customHeight="1">
      <c r="A1361" s="290" t="str">
        <f>IF(B1361="","",VLOOKUP(B1361,資料表!$A$3:$E$298,5,0))</f>
        <v/>
      </c>
      <c r="B1361" s="67"/>
      <c r="C1361" s="259" t="str">
        <f>IF($B1361="","",VLOOKUP($B1361,資料表!$A:$C,2,FALSE))</f>
        <v/>
      </c>
      <c r="D1361" s="259" t="str">
        <f>IF($B1361="","",VLOOKUP($B1361,資料表!$A:$C,3,FALSE))</f>
        <v/>
      </c>
      <c r="E1361" s="263"/>
      <c r="F1361" s="261" t="str">
        <f>IF($E1361="","",VLOOKUP($E1361,資料表!$G:$I,2,FALSE))</f>
        <v/>
      </c>
      <c r="G1361" s="262" t="str">
        <f>IF($E1361="","",VLOOKUP($E1361,資料表!$G:$I,3,FALSE))</f>
        <v/>
      </c>
      <c r="H1361" s="71"/>
      <c r="I1361" s="72"/>
      <c r="J1361" s="70"/>
      <c r="K1361" s="278">
        <f t="shared" si="44"/>
        <v>0</v>
      </c>
      <c r="L1361" s="278">
        <f t="shared" si="45"/>
        <v>0</v>
      </c>
      <c r="M1361" s="75"/>
      <c r="N1361" s="76"/>
      <c r="O1361" s="76"/>
      <c r="P1361" s="77"/>
      <c r="Q1361" s="18" t="str">
        <f>IF(B1361="","",VLOOKUP(B1361,資料表!$A$3:$D$198,4,0))</f>
        <v/>
      </c>
    </row>
    <row r="1362" spans="1:17" ht="20.100000000000001" customHeight="1">
      <c r="A1362" s="290" t="str">
        <f>IF(B1362="","",VLOOKUP(B1362,資料表!$A$3:$E$298,5,0))</f>
        <v/>
      </c>
      <c r="B1362" s="67"/>
      <c r="C1362" s="259" t="str">
        <f>IF($B1362="","",VLOOKUP($B1362,資料表!$A:$C,2,FALSE))</f>
        <v/>
      </c>
      <c r="D1362" s="259" t="str">
        <f>IF($B1362="","",VLOOKUP($B1362,資料表!$A:$C,3,FALSE))</f>
        <v/>
      </c>
      <c r="E1362" s="263"/>
      <c r="F1362" s="261" t="str">
        <f>IF($E1362="","",VLOOKUP($E1362,資料表!$G:$I,2,FALSE))</f>
        <v/>
      </c>
      <c r="G1362" s="262" t="str">
        <f>IF($E1362="","",VLOOKUP($E1362,資料表!$G:$I,3,FALSE))</f>
        <v/>
      </c>
      <c r="H1362" s="71"/>
      <c r="I1362" s="72"/>
      <c r="J1362" s="70"/>
      <c r="K1362" s="278">
        <f t="shared" si="44"/>
        <v>0</v>
      </c>
      <c r="L1362" s="278">
        <f t="shared" si="45"/>
        <v>0</v>
      </c>
      <c r="M1362" s="75"/>
      <c r="N1362" s="76"/>
      <c r="O1362" s="76"/>
      <c r="P1362" s="77"/>
      <c r="Q1362" s="18" t="str">
        <f>IF(B1362="","",VLOOKUP(B1362,資料表!$A$3:$D$198,4,0))</f>
        <v/>
      </c>
    </row>
    <row r="1363" spans="1:17" ht="20.100000000000001" customHeight="1">
      <c r="A1363" s="290" t="str">
        <f>IF(B1363="","",VLOOKUP(B1363,資料表!$A$3:$E$298,5,0))</f>
        <v/>
      </c>
      <c r="B1363" s="67"/>
      <c r="C1363" s="259" t="str">
        <f>IF($B1363="","",VLOOKUP($B1363,資料表!$A:$C,2,FALSE))</f>
        <v/>
      </c>
      <c r="D1363" s="259" t="str">
        <f>IF($B1363="","",VLOOKUP($B1363,資料表!$A:$C,3,FALSE))</f>
        <v/>
      </c>
      <c r="E1363" s="263"/>
      <c r="F1363" s="261" t="str">
        <f>IF($E1363="","",VLOOKUP($E1363,資料表!$G:$I,2,FALSE))</f>
        <v/>
      </c>
      <c r="G1363" s="262" t="str">
        <f>IF($E1363="","",VLOOKUP($E1363,資料表!$G:$I,3,FALSE))</f>
        <v/>
      </c>
      <c r="H1363" s="71"/>
      <c r="I1363" s="72"/>
      <c r="J1363" s="70"/>
      <c r="K1363" s="278">
        <f t="shared" si="44"/>
        <v>0</v>
      </c>
      <c r="L1363" s="278">
        <f t="shared" si="45"/>
        <v>0</v>
      </c>
      <c r="M1363" s="75"/>
      <c r="N1363" s="76"/>
      <c r="O1363" s="76"/>
      <c r="P1363" s="77"/>
      <c r="Q1363" s="18" t="str">
        <f>IF(B1363="","",VLOOKUP(B1363,資料表!$A$3:$D$198,4,0))</f>
        <v/>
      </c>
    </row>
    <row r="1364" spans="1:17" ht="20.100000000000001" customHeight="1">
      <c r="A1364" s="290" t="str">
        <f>IF(B1364="","",VLOOKUP(B1364,資料表!$A$3:$E$298,5,0))</f>
        <v/>
      </c>
      <c r="B1364" s="67"/>
      <c r="C1364" s="259" t="str">
        <f>IF($B1364="","",VLOOKUP($B1364,資料表!$A:$C,2,FALSE))</f>
        <v/>
      </c>
      <c r="D1364" s="259" t="str">
        <f>IF($B1364="","",VLOOKUP($B1364,資料表!$A:$C,3,FALSE))</f>
        <v/>
      </c>
      <c r="E1364" s="263"/>
      <c r="F1364" s="261" t="str">
        <f>IF($E1364="","",VLOOKUP($E1364,資料表!$G:$I,2,FALSE))</f>
        <v/>
      </c>
      <c r="G1364" s="262" t="str">
        <f>IF($E1364="","",VLOOKUP($E1364,資料表!$G:$I,3,FALSE))</f>
        <v/>
      </c>
      <c r="H1364" s="71"/>
      <c r="I1364" s="72"/>
      <c r="J1364" s="70"/>
      <c r="K1364" s="278">
        <f t="shared" si="44"/>
        <v>0</v>
      </c>
      <c r="L1364" s="278">
        <f t="shared" si="45"/>
        <v>0</v>
      </c>
      <c r="M1364" s="75"/>
      <c r="N1364" s="76"/>
      <c r="O1364" s="76"/>
      <c r="P1364" s="77"/>
      <c r="Q1364" s="18" t="str">
        <f>IF(B1364="","",VLOOKUP(B1364,資料表!$A$3:$D$198,4,0))</f>
        <v/>
      </c>
    </row>
    <row r="1365" spans="1:17" ht="20.100000000000001" customHeight="1">
      <c r="A1365" s="290" t="str">
        <f>IF(B1365="","",VLOOKUP(B1365,資料表!$A$3:$E$298,5,0))</f>
        <v/>
      </c>
      <c r="B1365" s="67"/>
      <c r="C1365" s="259" t="str">
        <f>IF($B1365="","",VLOOKUP($B1365,資料表!$A:$C,2,FALSE))</f>
        <v/>
      </c>
      <c r="D1365" s="259" t="str">
        <f>IF($B1365="","",VLOOKUP($B1365,資料表!$A:$C,3,FALSE))</f>
        <v/>
      </c>
      <c r="E1365" s="263"/>
      <c r="F1365" s="261" t="str">
        <f>IF($E1365="","",VLOOKUP($E1365,資料表!$G:$I,2,FALSE))</f>
        <v/>
      </c>
      <c r="G1365" s="262" t="str">
        <f>IF($E1365="","",VLOOKUP($E1365,資料表!$G:$I,3,FALSE))</f>
        <v/>
      </c>
      <c r="H1365" s="71"/>
      <c r="I1365" s="72"/>
      <c r="J1365" s="70"/>
      <c r="K1365" s="278">
        <f t="shared" si="44"/>
        <v>0</v>
      </c>
      <c r="L1365" s="278">
        <f t="shared" si="45"/>
        <v>0</v>
      </c>
      <c r="M1365" s="75"/>
      <c r="N1365" s="76"/>
      <c r="O1365" s="76"/>
      <c r="P1365" s="77"/>
      <c r="Q1365" s="18" t="str">
        <f>IF(B1365="","",VLOOKUP(B1365,資料表!$A$3:$D$198,4,0))</f>
        <v/>
      </c>
    </row>
    <row r="1366" spans="1:17" ht="20.100000000000001" customHeight="1">
      <c r="A1366" s="290" t="str">
        <f>IF(B1366="","",VLOOKUP(B1366,資料表!$A$3:$E$298,5,0))</f>
        <v/>
      </c>
      <c r="B1366" s="67"/>
      <c r="C1366" s="259" t="str">
        <f>IF($B1366="","",VLOOKUP($B1366,資料表!$A:$C,2,FALSE))</f>
        <v/>
      </c>
      <c r="D1366" s="259" t="str">
        <f>IF($B1366="","",VLOOKUP($B1366,資料表!$A:$C,3,FALSE))</f>
        <v/>
      </c>
      <c r="E1366" s="263"/>
      <c r="F1366" s="261" t="str">
        <f>IF($E1366="","",VLOOKUP($E1366,資料表!$G:$I,2,FALSE))</f>
        <v/>
      </c>
      <c r="G1366" s="262" t="str">
        <f>IF($E1366="","",VLOOKUP($E1366,資料表!$G:$I,3,FALSE))</f>
        <v/>
      </c>
      <c r="H1366" s="71"/>
      <c r="I1366" s="72"/>
      <c r="J1366" s="70"/>
      <c r="K1366" s="278">
        <f t="shared" si="44"/>
        <v>0</v>
      </c>
      <c r="L1366" s="278">
        <f t="shared" si="45"/>
        <v>0</v>
      </c>
      <c r="M1366" s="75"/>
      <c r="N1366" s="76"/>
      <c r="O1366" s="76"/>
      <c r="P1366" s="77"/>
      <c r="Q1366" s="18" t="str">
        <f>IF(B1366="","",VLOOKUP(B1366,資料表!$A$3:$D$198,4,0))</f>
        <v/>
      </c>
    </row>
    <row r="1367" spans="1:17" ht="20.100000000000001" customHeight="1">
      <c r="A1367" s="290" t="str">
        <f>IF(B1367="","",VLOOKUP(B1367,資料表!$A$3:$E$298,5,0))</f>
        <v/>
      </c>
      <c r="B1367" s="67"/>
      <c r="C1367" s="259" t="str">
        <f>IF($B1367="","",VLOOKUP($B1367,資料表!$A:$C,2,FALSE))</f>
        <v/>
      </c>
      <c r="D1367" s="259" t="str">
        <f>IF($B1367="","",VLOOKUP($B1367,資料表!$A:$C,3,FALSE))</f>
        <v/>
      </c>
      <c r="E1367" s="263"/>
      <c r="F1367" s="261" t="str">
        <f>IF($E1367="","",VLOOKUP($E1367,資料表!$G:$I,2,FALSE))</f>
        <v/>
      </c>
      <c r="G1367" s="262" t="str">
        <f>IF($E1367="","",VLOOKUP($E1367,資料表!$G:$I,3,FALSE))</f>
        <v/>
      </c>
      <c r="H1367" s="71"/>
      <c r="I1367" s="72"/>
      <c r="J1367" s="70"/>
      <c r="K1367" s="278">
        <f t="shared" si="44"/>
        <v>0</v>
      </c>
      <c r="L1367" s="278">
        <f t="shared" si="45"/>
        <v>0</v>
      </c>
      <c r="M1367" s="75"/>
      <c r="N1367" s="76"/>
      <c r="O1367" s="76"/>
      <c r="P1367" s="77"/>
      <c r="Q1367" s="18" t="str">
        <f>IF(B1367="","",VLOOKUP(B1367,資料表!$A$3:$D$198,4,0))</f>
        <v/>
      </c>
    </row>
    <row r="1368" spans="1:17" ht="20.100000000000001" customHeight="1">
      <c r="A1368" s="290" t="str">
        <f>IF(B1368="","",VLOOKUP(B1368,資料表!$A$3:$E$298,5,0))</f>
        <v/>
      </c>
      <c r="B1368" s="67"/>
      <c r="C1368" s="259" t="str">
        <f>IF($B1368="","",VLOOKUP($B1368,資料表!$A:$C,2,FALSE))</f>
        <v/>
      </c>
      <c r="D1368" s="259" t="str">
        <f>IF($B1368="","",VLOOKUP($B1368,資料表!$A:$C,3,FALSE))</f>
        <v/>
      </c>
      <c r="E1368" s="263"/>
      <c r="F1368" s="261" t="str">
        <f>IF($E1368="","",VLOOKUP($E1368,資料表!$G:$I,2,FALSE))</f>
        <v/>
      </c>
      <c r="G1368" s="262" t="str">
        <f>IF($E1368="","",VLOOKUP($E1368,資料表!$G:$I,3,FALSE))</f>
        <v/>
      </c>
      <c r="H1368" s="71"/>
      <c r="I1368" s="72"/>
      <c r="J1368" s="70"/>
      <c r="K1368" s="278">
        <f t="shared" si="44"/>
        <v>0</v>
      </c>
      <c r="L1368" s="278">
        <f t="shared" si="45"/>
        <v>0</v>
      </c>
      <c r="M1368" s="75"/>
      <c r="N1368" s="76"/>
      <c r="O1368" s="76"/>
      <c r="P1368" s="77"/>
      <c r="Q1368" s="18" t="str">
        <f>IF(B1368="","",VLOOKUP(B1368,資料表!$A$3:$D$198,4,0))</f>
        <v/>
      </c>
    </row>
    <row r="1369" spans="1:17" ht="20.100000000000001" customHeight="1">
      <c r="A1369" s="290" t="str">
        <f>IF(B1369="","",VLOOKUP(B1369,資料表!$A$3:$E$298,5,0))</f>
        <v/>
      </c>
      <c r="B1369" s="67"/>
      <c r="C1369" s="259" t="str">
        <f>IF($B1369="","",VLOOKUP($B1369,資料表!$A:$C,2,FALSE))</f>
        <v/>
      </c>
      <c r="D1369" s="259" t="str">
        <f>IF($B1369="","",VLOOKUP($B1369,資料表!$A:$C,3,FALSE))</f>
        <v/>
      </c>
      <c r="E1369" s="263"/>
      <c r="F1369" s="261" t="str">
        <f>IF($E1369="","",VLOOKUP($E1369,資料表!$G:$I,2,FALSE))</f>
        <v/>
      </c>
      <c r="G1369" s="262" t="str">
        <f>IF($E1369="","",VLOOKUP($E1369,資料表!$G:$I,3,FALSE))</f>
        <v/>
      </c>
      <c r="H1369" s="71"/>
      <c r="I1369" s="72"/>
      <c r="J1369" s="70"/>
      <c r="K1369" s="278">
        <f t="shared" si="44"/>
        <v>0</v>
      </c>
      <c r="L1369" s="278">
        <f t="shared" si="45"/>
        <v>0</v>
      </c>
      <c r="M1369" s="75"/>
      <c r="N1369" s="76"/>
      <c r="O1369" s="76"/>
      <c r="P1369" s="77"/>
      <c r="Q1369" s="18" t="str">
        <f>IF(B1369="","",VLOOKUP(B1369,資料表!$A$3:$D$198,4,0))</f>
        <v/>
      </c>
    </row>
    <row r="1370" spans="1:17" ht="20.100000000000001" customHeight="1">
      <c r="A1370" s="290" t="str">
        <f>IF(B1370="","",VLOOKUP(B1370,資料表!$A$3:$E$298,5,0))</f>
        <v/>
      </c>
      <c r="B1370" s="67"/>
      <c r="C1370" s="259" t="str">
        <f>IF($B1370="","",VLOOKUP($B1370,資料表!$A:$C,2,FALSE))</f>
        <v/>
      </c>
      <c r="D1370" s="259" t="str">
        <f>IF($B1370="","",VLOOKUP($B1370,資料表!$A:$C,3,FALSE))</f>
        <v/>
      </c>
      <c r="E1370" s="263"/>
      <c r="F1370" s="261" t="str">
        <f>IF($E1370="","",VLOOKUP($E1370,資料表!$G:$I,2,FALSE))</f>
        <v/>
      </c>
      <c r="G1370" s="262" t="str">
        <f>IF($E1370="","",VLOOKUP($E1370,資料表!$G:$I,3,FALSE))</f>
        <v/>
      </c>
      <c r="H1370" s="71"/>
      <c r="I1370" s="72"/>
      <c r="J1370" s="70"/>
      <c r="K1370" s="278">
        <f t="shared" si="44"/>
        <v>0</v>
      </c>
      <c r="L1370" s="278">
        <f t="shared" si="45"/>
        <v>0</v>
      </c>
      <c r="M1370" s="75"/>
      <c r="N1370" s="76"/>
      <c r="O1370" s="76"/>
      <c r="P1370" s="77"/>
      <c r="Q1370" s="18" t="str">
        <f>IF(B1370="","",VLOOKUP(B1370,資料表!$A$3:$D$198,4,0))</f>
        <v/>
      </c>
    </row>
    <row r="1371" spans="1:17" ht="20.100000000000001" customHeight="1">
      <c r="A1371" s="290" t="str">
        <f>IF(B1371="","",VLOOKUP(B1371,資料表!$A$3:$E$298,5,0))</f>
        <v/>
      </c>
      <c r="B1371" s="67"/>
      <c r="C1371" s="259" t="str">
        <f>IF($B1371="","",VLOOKUP($B1371,資料表!$A:$C,2,FALSE))</f>
        <v/>
      </c>
      <c r="D1371" s="259" t="str">
        <f>IF($B1371="","",VLOOKUP($B1371,資料表!$A:$C,3,FALSE))</f>
        <v/>
      </c>
      <c r="E1371" s="263"/>
      <c r="F1371" s="261" t="str">
        <f>IF($E1371="","",VLOOKUP($E1371,資料表!$G:$I,2,FALSE))</f>
        <v/>
      </c>
      <c r="G1371" s="262" t="str">
        <f>IF($E1371="","",VLOOKUP($E1371,資料表!$G:$I,3,FALSE))</f>
        <v/>
      </c>
      <c r="H1371" s="71"/>
      <c r="I1371" s="72"/>
      <c r="J1371" s="70"/>
      <c r="K1371" s="278">
        <f t="shared" si="44"/>
        <v>0</v>
      </c>
      <c r="L1371" s="278">
        <f t="shared" si="45"/>
        <v>0</v>
      </c>
      <c r="M1371" s="75"/>
      <c r="N1371" s="76"/>
      <c r="O1371" s="76"/>
      <c r="P1371" s="77"/>
      <c r="Q1371" s="18" t="str">
        <f>IF(B1371="","",VLOOKUP(B1371,資料表!$A$3:$D$198,4,0))</f>
        <v/>
      </c>
    </row>
    <row r="1372" spans="1:17" ht="20.100000000000001" customHeight="1">
      <c r="A1372" s="290" t="str">
        <f>IF(B1372="","",VLOOKUP(B1372,資料表!$A$3:$E$298,5,0))</f>
        <v/>
      </c>
      <c r="B1372" s="67"/>
      <c r="C1372" s="259" t="str">
        <f>IF($B1372="","",VLOOKUP($B1372,資料表!$A:$C,2,FALSE))</f>
        <v/>
      </c>
      <c r="D1372" s="259" t="str">
        <f>IF($B1372="","",VLOOKUP($B1372,資料表!$A:$C,3,FALSE))</f>
        <v/>
      </c>
      <c r="E1372" s="263"/>
      <c r="F1372" s="261" t="str">
        <f>IF($E1372="","",VLOOKUP($E1372,資料表!$G:$I,2,FALSE))</f>
        <v/>
      </c>
      <c r="G1372" s="262" t="str">
        <f>IF($E1372="","",VLOOKUP($E1372,資料表!$G:$I,3,FALSE))</f>
        <v/>
      </c>
      <c r="H1372" s="71"/>
      <c r="I1372" s="72"/>
      <c r="J1372" s="70"/>
      <c r="K1372" s="278">
        <f t="shared" si="44"/>
        <v>0</v>
      </c>
      <c r="L1372" s="278">
        <f t="shared" si="45"/>
        <v>0</v>
      </c>
      <c r="M1372" s="75"/>
      <c r="N1372" s="76"/>
      <c r="O1372" s="76"/>
      <c r="P1372" s="77"/>
      <c r="Q1372" s="18" t="str">
        <f>IF(B1372="","",VLOOKUP(B1372,資料表!$A$3:$D$198,4,0))</f>
        <v/>
      </c>
    </row>
    <row r="1373" spans="1:17" ht="20.100000000000001" customHeight="1">
      <c r="A1373" s="290" t="str">
        <f>IF(B1373="","",VLOOKUP(B1373,資料表!$A$3:$E$298,5,0))</f>
        <v/>
      </c>
      <c r="B1373" s="67"/>
      <c r="C1373" s="259" t="str">
        <f>IF($B1373="","",VLOOKUP($B1373,資料表!$A:$C,2,FALSE))</f>
        <v/>
      </c>
      <c r="D1373" s="259" t="str">
        <f>IF($B1373="","",VLOOKUP($B1373,資料表!$A:$C,3,FALSE))</f>
        <v/>
      </c>
      <c r="E1373" s="263"/>
      <c r="F1373" s="261" t="str">
        <f>IF($E1373="","",VLOOKUP($E1373,資料表!$G:$I,2,FALSE))</f>
        <v/>
      </c>
      <c r="G1373" s="262" t="str">
        <f>IF($E1373="","",VLOOKUP($E1373,資料表!$G:$I,3,FALSE))</f>
        <v/>
      </c>
      <c r="H1373" s="71"/>
      <c r="I1373" s="72"/>
      <c r="J1373" s="70"/>
      <c r="K1373" s="278">
        <f t="shared" si="44"/>
        <v>0</v>
      </c>
      <c r="L1373" s="278">
        <f t="shared" si="45"/>
        <v>0</v>
      </c>
      <c r="M1373" s="75"/>
      <c r="N1373" s="76"/>
      <c r="O1373" s="76"/>
      <c r="P1373" s="77"/>
      <c r="Q1373" s="18" t="str">
        <f>IF(B1373="","",VLOOKUP(B1373,資料表!$A$3:$D$198,4,0))</f>
        <v/>
      </c>
    </row>
    <row r="1374" spans="1:17" ht="20.100000000000001" customHeight="1">
      <c r="A1374" s="290" t="str">
        <f>IF(B1374="","",VLOOKUP(B1374,資料表!$A$3:$E$298,5,0))</f>
        <v/>
      </c>
      <c r="B1374" s="67"/>
      <c r="C1374" s="259" t="str">
        <f>IF($B1374="","",VLOOKUP($B1374,資料表!$A:$C,2,FALSE))</f>
        <v/>
      </c>
      <c r="D1374" s="259" t="str">
        <f>IF($B1374="","",VLOOKUP($B1374,資料表!$A:$C,3,FALSE))</f>
        <v/>
      </c>
      <c r="E1374" s="263"/>
      <c r="F1374" s="261" t="str">
        <f>IF($E1374="","",VLOOKUP($E1374,資料表!$G:$I,2,FALSE))</f>
        <v/>
      </c>
      <c r="G1374" s="262" t="str">
        <f>IF($E1374="","",VLOOKUP($E1374,資料表!$G:$I,3,FALSE))</f>
        <v/>
      </c>
      <c r="H1374" s="71"/>
      <c r="I1374" s="72"/>
      <c r="J1374" s="70"/>
      <c r="K1374" s="278">
        <f t="shared" si="44"/>
        <v>0</v>
      </c>
      <c r="L1374" s="278">
        <f t="shared" si="45"/>
        <v>0</v>
      </c>
      <c r="M1374" s="75"/>
      <c r="N1374" s="76"/>
      <c r="O1374" s="76"/>
      <c r="P1374" s="77"/>
      <c r="Q1374" s="18" t="str">
        <f>IF(B1374="","",VLOOKUP(B1374,資料表!$A$3:$D$198,4,0))</f>
        <v/>
      </c>
    </row>
    <row r="1375" spans="1:17" ht="20.100000000000001" customHeight="1">
      <c r="A1375" s="290" t="str">
        <f>IF(B1375="","",VLOOKUP(B1375,資料表!$A$3:$E$298,5,0))</f>
        <v/>
      </c>
      <c r="B1375" s="67"/>
      <c r="C1375" s="259" t="str">
        <f>IF($B1375="","",VLOOKUP($B1375,資料表!$A:$C,2,FALSE))</f>
        <v/>
      </c>
      <c r="D1375" s="259" t="str">
        <f>IF($B1375="","",VLOOKUP($B1375,資料表!$A:$C,3,FALSE))</f>
        <v/>
      </c>
      <c r="E1375" s="263"/>
      <c r="F1375" s="261" t="str">
        <f>IF($E1375="","",VLOOKUP($E1375,資料表!$G:$I,2,FALSE))</f>
        <v/>
      </c>
      <c r="G1375" s="262" t="str">
        <f>IF($E1375="","",VLOOKUP($E1375,資料表!$G:$I,3,FALSE))</f>
        <v/>
      </c>
      <c r="H1375" s="71"/>
      <c r="I1375" s="72"/>
      <c r="J1375" s="70"/>
      <c r="K1375" s="278">
        <f t="shared" si="44"/>
        <v>0</v>
      </c>
      <c r="L1375" s="278">
        <f t="shared" si="45"/>
        <v>0</v>
      </c>
      <c r="M1375" s="75"/>
      <c r="N1375" s="76"/>
      <c r="O1375" s="76"/>
      <c r="P1375" s="77"/>
      <c r="Q1375" s="18" t="str">
        <f>IF(B1375="","",VLOOKUP(B1375,資料表!$A$3:$D$198,4,0))</f>
        <v/>
      </c>
    </row>
    <row r="1376" spans="1:17" ht="20.100000000000001" customHeight="1">
      <c r="A1376" s="290" t="str">
        <f>IF(B1376="","",VLOOKUP(B1376,資料表!$A$3:$E$298,5,0))</f>
        <v/>
      </c>
      <c r="B1376" s="67"/>
      <c r="C1376" s="259" t="str">
        <f>IF($B1376="","",VLOOKUP($B1376,資料表!$A:$C,2,FALSE))</f>
        <v/>
      </c>
      <c r="D1376" s="259" t="str">
        <f>IF($B1376="","",VLOOKUP($B1376,資料表!$A:$C,3,FALSE))</f>
        <v/>
      </c>
      <c r="E1376" s="263"/>
      <c r="F1376" s="261" t="str">
        <f>IF($E1376="","",VLOOKUP($E1376,資料表!$G:$I,2,FALSE))</f>
        <v/>
      </c>
      <c r="G1376" s="262" t="str">
        <f>IF($E1376="","",VLOOKUP($E1376,資料表!$G:$I,3,FALSE))</f>
        <v/>
      </c>
      <c r="H1376" s="71"/>
      <c r="I1376" s="72"/>
      <c r="J1376" s="70"/>
      <c r="K1376" s="278">
        <f t="shared" si="44"/>
        <v>0</v>
      </c>
      <c r="L1376" s="278">
        <f t="shared" si="45"/>
        <v>0</v>
      </c>
      <c r="M1376" s="75"/>
      <c r="N1376" s="76"/>
      <c r="O1376" s="76"/>
      <c r="P1376" s="77"/>
      <c r="Q1376" s="18" t="str">
        <f>IF(B1376="","",VLOOKUP(B1376,資料表!$A$3:$D$198,4,0))</f>
        <v/>
      </c>
    </row>
    <row r="1377" spans="1:17" ht="20.100000000000001" customHeight="1">
      <c r="A1377" s="290" t="str">
        <f>IF(B1377="","",VLOOKUP(B1377,資料表!$A$3:$E$298,5,0))</f>
        <v/>
      </c>
      <c r="B1377" s="67"/>
      <c r="C1377" s="259" t="str">
        <f>IF($B1377="","",VLOOKUP($B1377,資料表!$A:$C,2,FALSE))</f>
        <v/>
      </c>
      <c r="D1377" s="259" t="str">
        <f>IF($B1377="","",VLOOKUP($B1377,資料表!$A:$C,3,FALSE))</f>
        <v/>
      </c>
      <c r="E1377" s="263"/>
      <c r="F1377" s="261" t="str">
        <f>IF($E1377="","",VLOOKUP($E1377,資料表!$G:$I,2,FALSE))</f>
        <v/>
      </c>
      <c r="G1377" s="262" t="str">
        <f>IF($E1377="","",VLOOKUP($E1377,資料表!$G:$I,3,FALSE))</f>
        <v/>
      </c>
      <c r="H1377" s="71"/>
      <c r="I1377" s="72"/>
      <c r="J1377" s="70"/>
      <c r="K1377" s="278">
        <f t="shared" si="44"/>
        <v>0</v>
      </c>
      <c r="L1377" s="278">
        <f t="shared" si="45"/>
        <v>0</v>
      </c>
      <c r="M1377" s="75"/>
      <c r="N1377" s="76"/>
      <c r="O1377" s="76"/>
      <c r="P1377" s="77"/>
      <c r="Q1377" s="18" t="str">
        <f>IF(B1377="","",VLOOKUP(B1377,資料表!$A$3:$D$198,4,0))</f>
        <v/>
      </c>
    </row>
    <row r="1378" spans="1:17" ht="20.100000000000001" customHeight="1">
      <c r="A1378" s="290" t="str">
        <f>IF(B1378="","",VLOOKUP(B1378,資料表!$A$3:$E$298,5,0))</f>
        <v/>
      </c>
      <c r="B1378" s="67"/>
      <c r="C1378" s="259" t="str">
        <f>IF($B1378="","",VLOOKUP($B1378,資料表!$A:$C,2,FALSE))</f>
        <v/>
      </c>
      <c r="D1378" s="259" t="str">
        <f>IF($B1378="","",VLOOKUP($B1378,資料表!$A:$C,3,FALSE))</f>
        <v/>
      </c>
      <c r="E1378" s="263"/>
      <c r="F1378" s="261" t="str">
        <f>IF($E1378="","",VLOOKUP($E1378,資料表!$G:$I,2,FALSE))</f>
        <v/>
      </c>
      <c r="G1378" s="262" t="str">
        <f>IF($E1378="","",VLOOKUP($E1378,資料表!$G:$I,3,FALSE))</f>
        <v/>
      </c>
      <c r="H1378" s="71"/>
      <c r="I1378" s="72"/>
      <c r="J1378" s="70"/>
      <c r="K1378" s="278">
        <f t="shared" si="44"/>
        <v>0</v>
      </c>
      <c r="L1378" s="278">
        <f t="shared" si="45"/>
        <v>0</v>
      </c>
      <c r="M1378" s="75"/>
      <c r="N1378" s="76"/>
      <c r="O1378" s="76"/>
      <c r="P1378" s="77"/>
      <c r="Q1378" s="18" t="str">
        <f>IF(B1378="","",VLOOKUP(B1378,資料表!$A$3:$D$198,4,0))</f>
        <v/>
      </c>
    </row>
    <row r="1379" spans="1:17" ht="20.100000000000001" customHeight="1">
      <c r="A1379" s="290" t="str">
        <f>IF(B1379="","",VLOOKUP(B1379,資料表!$A$3:$E$298,5,0))</f>
        <v/>
      </c>
      <c r="B1379" s="67"/>
      <c r="C1379" s="259" t="str">
        <f>IF($B1379="","",VLOOKUP($B1379,資料表!$A:$C,2,FALSE))</f>
        <v/>
      </c>
      <c r="D1379" s="259" t="str">
        <f>IF($B1379="","",VLOOKUP($B1379,資料表!$A:$C,3,FALSE))</f>
        <v/>
      </c>
      <c r="E1379" s="263"/>
      <c r="F1379" s="261" t="str">
        <f>IF($E1379="","",VLOOKUP($E1379,資料表!$G:$I,2,FALSE))</f>
        <v/>
      </c>
      <c r="G1379" s="262" t="str">
        <f>IF($E1379="","",VLOOKUP($E1379,資料表!$G:$I,3,FALSE))</f>
        <v/>
      </c>
      <c r="H1379" s="71"/>
      <c r="I1379" s="72"/>
      <c r="J1379" s="70"/>
      <c r="K1379" s="278">
        <f t="shared" si="44"/>
        <v>0</v>
      </c>
      <c r="L1379" s="278">
        <f t="shared" si="45"/>
        <v>0</v>
      </c>
      <c r="M1379" s="75"/>
      <c r="N1379" s="76"/>
      <c r="O1379" s="76"/>
      <c r="P1379" s="77"/>
      <c r="Q1379" s="18" t="str">
        <f>IF(B1379="","",VLOOKUP(B1379,資料表!$A$3:$D$198,4,0))</f>
        <v/>
      </c>
    </row>
    <row r="1380" spans="1:17" ht="20.100000000000001" customHeight="1">
      <c r="A1380" s="290" t="str">
        <f>IF(B1380="","",VLOOKUP(B1380,資料表!$A$3:$E$298,5,0))</f>
        <v/>
      </c>
      <c r="B1380" s="67"/>
      <c r="C1380" s="259" t="str">
        <f>IF($B1380="","",VLOOKUP($B1380,資料表!$A:$C,2,FALSE))</f>
        <v/>
      </c>
      <c r="D1380" s="259" t="str">
        <f>IF($B1380="","",VLOOKUP($B1380,資料表!$A:$C,3,FALSE))</f>
        <v/>
      </c>
      <c r="E1380" s="263"/>
      <c r="F1380" s="261" t="str">
        <f>IF($E1380="","",VLOOKUP($E1380,資料表!$G:$I,2,FALSE))</f>
        <v/>
      </c>
      <c r="G1380" s="262" t="str">
        <f>IF($E1380="","",VLOOKUP($E1380,資料表!$G:$I,3,FALSE))</f>
        <v/>
      </c>
      <c r="H1380" s="71"/>
      <c r="I1380" s="72"/>
      <c r="J1380" s="70"/>
      <c r="K1380" s="278">
        <f t="shared" si="44"/>
        <v>0</v>
      </c>
      <c r="L1380" s="278">
        <f t="shared" si="45"/>
        <v>0</v>
      </c>
      <c r="M1380" s="75"/>
      <c r="N1380" s="76"/>
      <c r="O1380" s="76"/>
      <c r="P1380" s="77"/>
      <c r="Q1380" s="18" t="str">
        <f>IF(B1380="","",VLOOKUP(B1380,資料表!$A$3:$D$198,4,0))</f>
        <v/>
      </c>
    </row>
    <row r="1381" spans="1:17" ht="20.100000000000001" customHeight="1">
      <c r="A1381" s="290" t="str">
        <f>IF(B1381="","",VLOOKUP(B1381,資料表!$A$3:$E$298,5,0))</f>
        <v/>
      </c>
      <c r="B1381" s="67"/>
      <c r="C1381" s="259" t="str">
        <f>IF($B1381="","",VLOOKUP($B1381,資料表!$A:$C,2,FALSE))</f>
        <v/>
      </c>
      <c r="D1381" s="259" t="str">
        <f>IF($B1381="","",VLOOKUP($B1381,資料表!$A:$C,3,FALSE))</f>
        <v/>
      </c>
      <c r="E1381" s="263"/>
      <c r="F1381" s="261" t="str">
        <f>IF($E1381="","",VLOOKUP($E1381,資料表!$G:$I,2,FALSE))</f>
        <v/>
      </c>
      <c r="G1381" s="262" t="str">
        <f>IF($E1381="","",VLOOKUP($E1381,資料表!$G:$I,3,FALSE))</f>
        <v/>
      </c>
      <c r="H1381" s="71"/>
      <c r="I1381" s="72"/>
      <c r="J1381" s="70"/>
      <c r="K1381" s="278">
        <f t="shared" si="44"/>
        <v>0</v>
      </c>
      <c r="L1381" s="278">
        <f t="shared" si="45"/>
        <v>0</v>
      </c>
      <c r="M1381" s="75"/>
      <c r="N1381" s="76"/>
      <c r="O1381" s="76"/>
      <c r="P1381" s="77"/>
      <c r="Q1381" s="18" t="str">
        <f>IF(B1381="","",VLOOKUP(B1381,資料表!$A$3:$D$198,4,0))</f>
        <v/>
      </c>
    </row>
    <row r="1382" spans="1:17" ht="20.100000000000001" customHeight="1">
      <c r="A1382" s="290" t="str">
        <f>IF(B1382="","",VLOOKUP(B1382,資料表!$A$3:$E$298,5,0))</f>
        <v/>
      </c>
      <c r="B1382" s="67"/>
      <c r="C1382" s="259" t="str">
        <f>IF($B1382="","",VLOOKUP($B1382,資料表!$A:$C,2,FALSE))</f>
        <v/>
      </c>
      <c r="D1382" s="259" t="str">
        <f>IF($B1382="","",VLOOKUP($B1382,資料表!$A:$C,3,FALSE))</f>
        <v/>
      </c>
      <c r="E1382" s="263"/>
      <c r="F1382" s="261" t="str">
        <f>IF($E1382="","",VLOOKUP($E1382,資料表!$G:$I,2,FALSE))</f>
        <v/>
      </c>
      <c r="G1382" s="262" t="str">
        <f>IF($E1382="","",VLOOKUP($E1382,資料表!$G:$I,3,FALSE))</f>
        <v/>
      </c>
      <c r="H1382" s="71"/>
      <c r="I1382" s="72"/>
      <c r="J1382" s="70"/>
      <c r="K1382" s="278">
        <f t="shared" si="44"/>
        <v>0</v>
      </c>
      <c r="L1382" s="278">
        <f t="shared" si="45"/>
        <v>0</v>
      </c>
      <c r="M1382" s="75"/>
      <c r="N1382" s="76"/>
      <c r="O1382" s="76"/>
      <c r="P1382" s="77"/>
      <c r="Q1382" s="18" t="str">
        <f>IF(B1382="","",VLOOKUP(B1382,資料表!$A$3:$D$198,4,0))</f>
        <v/>
      </c>
    </row>
    <row r="1383" spans="1:17" ht="20.100000000000001" customHeight="1">
      <c r="A1383" s="290" t="str">
        <f>IF(B1383="","",VLOOKUP(B1383,資料表!$A$3:$E$298,5,0))</f>
        <v/>
      </c>
      <c r="B1383" s="67"/>
      <c r="C1383" s="259" t="str">
        <f>IF($B1383="","",VLOOKUP($B1383,資料表!$A:$C,2,FALSE))</f>
        <v/>
      </c>
      <c r="D1383" s="259" t="str">
        <f>IF($B1383="","",VLOOKUP($B1383,資料表!$A:$C,3,FALSE))</f>
        <v/>
      </c>
      <c r="E1383" s="263"/>
      <c r="F1383" s="261" t="str">
        <f>IF($E1383="","",VLOOKUP($E1383,資料表!$G:$I,2,FALSE))</f>
        <v/>
      </c>
      <c r="G1383" s="262" t="str">
        <f>IF($E1383="","",VLOOKUP($E1383,資料表!$G:$I,3,FALSE))</f>
        <v/>
      </c>
      <c r="H1383" s="71"/>
      <c r="I1383" s="72"/>
      <c r="J1383" s="70"/>
      <c r="K1383" s="278">
        <f t="shared" si="44"/>
        <v>0</v>
      </c>
      <c r="L1383" s="278">
        <f t="shared" si="45"/>
        <v>0</v>
      </c>
      <c r="M1383" s="75"/>
      <c r="N1383" s="76"/>
      <c r="O1383" s="76"/>
      <c r="P1383" s="77"/>
      <c r="Q1383" s="18" t="str">
        <f>IF(B1383="","",VLOOKUP(B1383,資料表!$A$3:$D$198,4,0))</f>
        <v/>
      </c>
    </row>
    <row r="1384" spans="1:17" ht="20.100000000000001" customHeight="1">
      <c r="A1384" s="290" t="str">
        <f>IF(B1384="","",VLOOKUP(B1384,資料表!$A$3:$E$298,5,0))</f>
        <v/>
      </c>
      <c r="B1384" s="67"/>
      <c r="C1384" s="259" t="str">
        <f>IF($B1384="","",VLOOKUP($B1384,資料表!$A:$C,2,FALSE))</f>
        <v/>
      </c>
      <c r="D1384" s="259" t="str">
        <f>IF($B1384="","",VLOOKUP($B1384,資料表!$A:$C,3,FALSE))</f>
        <v/>
      </c>
      <c r="E1384" s="263"/>
      <c r="F1384" s="261" t="str">
        <f>IF($E1384="","",VLOOKUP($E1384,資料表!$G:$I,2,FALSE))</f>
        <v/>
      </c>
      <c r="G1384" s="262" t="str">
        <f>IF($E1384="","",VLOOKUP($E1384,資料表!$G:$I,3,FALSE))</f>
        <v/>
      </c>
      <c r="H1384" s="71"/>
      <c r="I1384" s="72"/>
      <c r="J1384" s="70"/>
      <c r="K1384" s="278">
        <f t="shared" si="44"/>
        <v>0</v>
      </c>
      <c r="L1384" s="278">
        <f t="shared" si="45"/>
        <v>0</v>
      </c>
      <c r="M1384" s="75"/>
      <c r="N1384" s="76"/>
      <c r="O1384" s="76"/>
      <c r="P1384" s="77"/>
      <c r="Q1384" s="18" t="str">
        <f>IF(B1384="","",VLOOKUP(B1384,資料表!$A$3:$D$198,4,0))</f>
        <v/>
      </c>
    </row>
    <row r="1385" spans="1:17" ht="20.100000000000001" customHeight="1">
      <c r="A1385" s="290" t="str">
        <f>IF(B1385="","",VLOOKUP(B1385,資料表!$A$3:$E$298,5,0))</f>
        <v/>
      </c>
      <c r="B1385" s="67"/>
      <c r="C1385" s="259" t="str">
        <f>IF($B1385="","",VLOOKUP($B1385,資料表!$A:$C,2,FALSE))</f>
        <v/>
      </c>
      <c r="D1385" s="259" t="str">
        <f>IF($B1385="","",VLOOKUP($B1385,資料表!$A:$C,3,FALSE))</f>
        <v/>
      </c>
      <c r="E1385" s="263"/>
      <c r="F1385" s="261" t="str">
        <f>IF($E1385="","",VLOOKUP($E1385,資料表!$G:$I,2,FALSE))</f>
        <v/>
      </c>
      <c r="G1385" s="262" t="str">
        <f>IF($E1385="","",VLOOKUP($E1385,資料表!$G:$I,3,FALSE))</f>
        <v/>
      </c>
      <c r="H1385" s="71"/>
      <c r="I1385" s="72"/>
      <c r="J1385" s="70"/>
      <c r="K1385" s="278">
        <f t="shared" si="44"/>
        <v>0</v>
      </c>
      <c r="L1385" s="278">
        <f t="shared" si="45"/>
        <v>0</v>
      </c>
      <c r="M1385" s="75"/>
      <c r="N1385" s="76"/>
      <c r="O1385" s="76"/>
      <c r="P1385" s="77"/>
      <c r="Q1385" s="18" t="str">
        <f>IF(B1385="","",VLOOKUP(B1385,資料表!$A$3:$D$198,4,0))</f>
        <v/>
      </c>
    </row>
    <row r="1386" spans="1:17" ht="20.100000000000001" customHeight="1">
      <c r="A1386" s="290" t="str">
        <f>IF(B1386="","",VLOOKUP(B1386,資料表!$A$3:$E$298,5,0))</f>
        <v/>
      </c>
      <c r="B1386" s="67"/>
      <c r="C1386" s="259" t="str">
        <f>IF($B1386="","",VLOOKUP($B1386,資料表!$A:$C,2,FALSE))</f>
        <v/>
      </c>
      <c r="D1386" s="259" t="str">
        <f>IF($B1386="","",VLOOKUP($B1386,資料表!$A:$C,3,FALSE))</f>
        <v/>
      </c>
      <c r="E1386" s="263"/>
      <c r="F1386" s="261" t="str">
        <f>IF($E1386="","",VLOOKUP($E1386,資料表!$G:$I,2,FALSE))</f>
        <v/>
      </c>
      <c r="G1386" s="262" t="str">
        <f>IF($E1386="","",VLOOKUP($E1386,資料表!$G:$I,3,FALSE))</f>
        <v/>
      </c>
      <c r="H1386" s="71"/>
      <c r="I1386" s="72"/>
      <c r="J1386" s="70"/>
      <c r="K1386" s="278">
        <f t="shared" si="44"/>
        <v>0</v>
      </c>
      <c r="L1386" s="278">
        <f t="shared" si="45"/>
        <v>0</v>
      </c>
      <c r="M1386" s="75"/>
      <c r="N1386" s="76"/>
      <c r="O1386" s="76"/>
      <c r="P1386" s="77"/>
      <c r="Q1386" s="18" t="str">
        <f>IF(B1386="","",VLOOKUP(B1386,資料表!$A$3:$D$198,4,0))</f>
        <v/>
      </c>
    </row>
    <row r="1387" spans="1:17" ht="20.100000000000001" customHeight="1">
      <c r="A1387" s="290" t="str">
        <f>IF(B1387="","",VLOOKUP(B1387,資料表!$A$3:$E$298,5,0))</f>
        <v/>
      </c>
      <c r="B1387" s="67"/>
      <c r="C1387" s="259" t="str">
        <f>IF($B1387="","",VLOOKUP($B1387,資料表!$A:$C,2,FALSE))</f>
        <v/>
      </c>
      <c r="D1387" s="259" t="str">
        <f>IF($B1387="","",VLOOKUP($B1387,資料表!$A:$C,3,FALSE))</f>
        <v/>
      </c>
      <c r="E1387" s="263"/>
      <c r="F1387" s="261" t="str">
        <f>IF($E1387="","",VLOOKUP($E1387,資料表!$G:$I,2,FALSE))</f>
        <v/>
      </c>
      <c r="G1387" s="262" t="str">
        <f>IF($E1387="","",VLOOKUP($E1387,資料表!$G:$I,3,FALSE))</f>
        <v/>
      </c>
      <c r="H1387" s="71"/>
      <c r="I1387" s="72"/>
      <c r="J1387" s="70"/>
      <c r="K1387" s="278">
        <f t="shared" si="44"/>
        <v>0</v>
      </c>
      <c r="L1387" s="278">
        <f t="shared" si="45"/>
        <v>0</v>
      </c>
      <c r="M1387" s="75"/>
      <c r="N1387" s="76"/>
      <c r="O1387" s="76"/>
      <c r="P1387" s="77"/>
      <c r="Q1387" s="18" t="str">
        <f>IF(B1387="","",VLOOKUP(B1387,資料表!$A$3:$D$198,4,0))</f>
        <v/>
      </c>
    </row>
    <row r="1388" spans="1:17" ht="20.100000000000001" customHeight="1">
      <c r="A1388" s="290" t="str">
        <f>IF(B1388="","",VLOOKUP(B1388,資料表!$A$3:$E$298,5,0))</f>
        <v/>
      </c>
      <c r="B1388" s="67"/>
      <c r="C1388" s="259" t="str">
        <f>IF($B1388="","",VLOOKUP($B1388,資料表!$A:$C,2,FALSE))</f>
        <v/>
      </c>
      <c r="D1388" s="259" t="str">
        <f>IF($B1388="","",VLOOKUP($B1388,資料表!$A:$C,3,FALSE))</f>
        <v/>
      </c>
      <c r="E1388" s="263"/>
      <c r="F1388" s="261" t="str">
        <f>IF($E1388="","",VLOOKUP($E1388,資料表!$G:$I,2,FALSE))</f>
        <v/>
      </c>
      <c r="G1388" s="262" t="str">
        <f>IF($E1388="","",VLOOKUP($E1388,資料表!$G:$I,3,FALSE))</f>
        <v/>
      </c>
      <c r="H1388" s="71"/>
      <c r="I1388" s="72"/>
      <c r="J1388" s="70"/>
      <c r="K1388" s="278">
        <f t="shared" si="44"/>
        <v>0</v>
      </c>
      <c r="L1388" s="278">
        <f t="shared" si="45"/>
        <v>0</v>
      </c>
      <c r="M1388" s="75"/>
      <c r="N1388" s="76"/>
      <c r="O1388" s="76"/>
      <c r="P1388" s="77"/>
      <c r="Q1388" s="18" t="str">
        <f>IF(B1388="","",VLOOKUP(B1388,資料表!$A$3:$D$198,4,0))</f>
        <v/>
      </c>
    </row>
    <row r="1389" spans="1:17" ht="20.100000000000001" customHeight="1">
      <c r="A1389" s="290" t="str">
        <f>IF(B1389="","",VLOOKUP(B1389,資料表!$A$3:$E$298,5,0))</f>
        <v/>
      </c>
      <c r="B1389" s="67"/>
      <c r="C1389" s="259" t="str">
        <f>IF($B1389="","",VLOOKUP($B1389,資料表!$A:$C,2,FALSE))</f>
        <v/>
      </c>
      <c r="D1389" s="259" t="str">
        <f>IF($B1389="","",VLOOKUP($B1389,資料表!$A:$C,3,FALSE))</f>
        <v/>
      </c>
      <c r="E1389" s="263"/>
      <c r="F1389" s="261" t="str">
        <f>IF($E1389="","",VLOOKUP($E1389,資料表!$G:$I,2,FALSE))</f>
        <v/>
      </c>
      <c r="G1389" s="262" t="str">
        <f>IF($E1389="","",VLOOKUP($E1389,資料表!$G:$I,3,FALSE))</f>
        <v/>
      </c>
      <c r="H1389" s="71"/>
      <c r="I1389" s="72"/>
      <c r="J1389" s="70"/>
      <c r="K1389" s="278">
        <f t="shared" si="44"/>
        <v>0</v>
      </c>
      <c r="L1389" s="278">
        <f t="shared" si="45"/>
        <v>0</v>
      </c>
      <c r="M1389" s="75"/>
      <c r="N1389" s="76"/>
      <c r="O1389" s="76"/>
      <c r="P1389" s="77"/>
      <c r="Q1389" s="18" t="str">
        <f>IF(B1389="","",VLOOKUP(B1389,資料表!$A$3:$D$198,4,0))</f>
        <v/>
      </c>
    </row>
    <row r="1390" spans="1:17" ht="20.100000000000001" customHeight="1">
      <c r="A1390" s="290" t="str">
        <f>IF(B1390="","",VLOOKUP(B1390,資料表!$A$3:$E$298,5,0))</f>
        <v/>
      </c>
      <c r="B1390" s="67"/>
      <c r="C1390" s="259" t="str">
        <f>IF($B1390="","",VLOOKUP($B1390,資料表!$A:$C,2,FALSE))</f>
        <v/>
      </c>
      <c r="D1390" s="259" t="str">
        <f>IF($B1390="","",VLOOKUP($B1390,資料表!$A:$C,3,FALSE))</f>
        <v/>
      </c>
      <c r="E1390" s="263"/>
      <c r="F1390" s="261" t="str">
        <f>IF($E1390="","",VLOOKUP($E1390,資料表!$G:$I,2,FALSE))</f>
        <v/>
      </c>
      <c r="G1390" s="262" t="str">
        <f>IF($E1390="","",VLOOKUP($E1390,資料表!$G:$I,3,FALSE))</f>
        <v/>
      </c>
      <c r="H1390" s="71"/>
      <c r="I1390" s="72"/>
      <c r="J1390" s="70"/>
      <c r="K1390" s="278">
        <f t="shared" si="44"/>
        <v>0</v>
      </c>
      <c r="L1390" s="278">
        <f t="shared" si="45"/>
        <v>0</v>
      </c>
      <c r="M1390" s="75"/>
      <c r="N1390" s="76"/>
      <c r="O1390" s="76"/>
      <c r="P1390" s="77"/>
      <c r="Q1390" s="18" t="str">
        <f>IF(B1390="","",VLOOKUP(B1390,資料表!$A$3:$D$198,4,0))</f>
        <v/>
      </c>
    </row>
    <row r="1391" spans="1:17" ht="20.100000000000001" customHeight="1">
      <c r="A1391" s="290" t="str">
        <f>IF(B1391="","",VLOOKUP(B1391,資料表!$A$3:$E$298,5,0))</f>
        <v/>
      </c>
      <c r="B1391" s="67"/>
      <c r="C1391" s="259" t="str">
        <f>IF($B1391="","",VLOOKUP($B1391,資料表!$A:$C,2,FALSE))</f>
        <v/>
      </c>
      <c r="D1391" s="259" t="str">
        <f>IF($B1391="","",VLOOKUP($B1391,資料表!$A:$C,3,FALSE))</f>
        <v/>
      </c>
      <c r="E1391" s="263"/>
      <c r="F1391" s="261" t="str">
        <f>IF($E1391="","",VLOOKUP($E1391,資料表!$G:$I,2,FALSE))</f>
        <v/>
      </c>
      <c r="G1391" s="262" t="str">
        <f>IF($E1391="","",VLOOKUP($E1391,資料表!$G:$I,3,FALSE))</f>
        <v/>
      </c>
      <c r="H1391" s="71"/>
      <c r="I1391" s="72"/>
      <c r="J1391" s="70"/>
      <c r="K1391" s="278">
        <f t="shared" si="44"/>
        <v>0</v>
      </c>
      <c r="L1391" s="278">
        <f t="shared" si="45"/>
        <v>0</v>
      </c>
      <c r="M1391" s="75"/>
      <c r="N1391" s="76"/>
      <c r="O1391" s="76"/>
      <c r="P1391" s="77"/>
      <c r="Q1391" s="18" t="str">
        <f>IF(B1391="","",VLOOKUP(B1391,資料表!$A$3:$D$198,4,0))</f>
        <v/>
      </c>
    </row>
    <row r="1392" spans="1:17" ht="20.100000000000001" customHeight="1">
      <c r="A1392" s="290" t="str">
        <f>IF(B1392="","",VLOOKUP(B1392,資料表!$A$3:$E$298,5,0))</f>
        <v/>
      </c>
      <c r="B1392" s="67"/>
      <c r="C1392" s="259" t="str">
        <f>IF($B1392="","",VLOOKUP($B1392,資料表!$A:$C,2,FALSE))</f>
        <v/>
      </c>
      <c r="D1392" s="259" t="str">
        <f>IF($B1392="","",VLOOKUP($B1392,資料表!$A:$C,3,FALSE))</f>
        <v/>
      </c>
      <c r="E1392" s="263"/>
      <c r="F1392" s="261" t="str">
        <f>IF($E1392="","",VLOOKUP($E1392,資料表!$G:$I,2,FALSE))</f>
        <v/>
      </c>
      <c r="G1392" s="262" t="str">
        <f>IF($E1392="","",VLOOKUP($E1392,資料表!$G:$I,3,FALSE))</f>
        <v/>
      </c>
      <c r="H1392" s="71"/>
      <c r="I1392" s="72"/>
      <c r="J1392" s="70"/>
      <c r="K1392" s="278">
        <f t="shared" si="44"/>
        <v>0</v>
      </c>
      <c r="L1392" s="278">
        <f t="shared" si="45"/>
        <v>0</v>
      </c>
      <c r="M1392" s="75"/>
      <c r="N1392" s="76"/>
      <c r="O1392" s="76"/>
      <c r="P1392" s="77"/>
      <c r="Q1392" s="18" t="str">
        <f>IF(B1392="","",VLOOKUP(B1392,資料表!$A$3:$D$198,4,0))</f>
        <v/>
      </c>
    </row>
    <row r="1393" spans="1:17" ht="20.100000000000001" customHeight="1">
      <c r="A1393" s="290" t="str">
        <f>IF(B1393="","",VLOOKUP(B1393,資料表!$A$3:$E$298,5,0))</f>
        <v/>
      </c>
      <c r="B1393" s="67"/>
      <c r="C1393" s="259" t="str">
        <f>IF($B1393="","",VLOOKUP($B1393,資料表!$A:$C,2,FALSE))</f>
        <v/>
      </c>
      <c r="D1393" s="259" t="str">
        <f>IF($B1393="","",VLOOKUP($B1393,資料表!$A:$C,3,FALSE))</f>
        <v/>
      </c>
      <c r="E1393" s="263"/>
      <c r="F1393" s="261" t="str">
        <f>IF($E1393="","",VLOOKUP($E1393,資料表!$G:$I,2,FALSE))</f>
        <v/>
      </c>
      <c r="G1393" s="262" t="str">
        <f>IF($E1393="","",VLOOKUP($E1393,資料表!$G:$I,3,FALSE))</f>
        <v/>
      </c>
      <c r="H1393" s="71"/>
      <c r="I1393" s="72"/>
      <c r="J1393" s="70"/>
      <c r="K1393" s="278">
        <f t="shared" si="44"/>
        <v>0</v>
      </c>
      <c r="L1393" s="278">
        <f t="shared" si="45"/>
        <v>0</v>
      </c>
      <c r="M1393" s="75"/>
      <c r="N1393" s="76"/>
      <c r="O1393" s="76"/>
      <c r="P1393" s="77"/>
      <c r="Q1393" s="18" t="str">
        <f>IF(B1393="","",VLOOKUP(B1393,資料表!$A$3:$D$198,4,0))</f>
        <v/>
      </c>
    </row>
    <row r="1394" spans="1:17" ht="20.100000000000001" customHeight="1">
      <c r="A1394" s="290" t="str">
        <f>IF(B1394="","",VLOOKUP(B1394,資料表!$A$3:$E$298,5,0))</f>
        <v/>
      </c>
      <c r="B1394" s="67"/>
      <c r="C1394" s="259" t="str">
        <f>IF($B1394="","",VLOOKUP($B1394,資料表!$A:$C,2,FALSE))</f>
        <v/>
      </c>
      <c r="D1394" s="259" t="str">
        <f>IF($B1394="","",VLOOKUP($B1394,資料表!$A:$C,3,FALSE))</f>
        <v/>
      </c>
      <c r="E1394" s="263"/>
      <c r="F1394" s="261" t="str">
        <f>IF($E1394="","",VLOOKUP($E1394,資料表!$G:$I,2,FALSE))</f>
        <v/>
      </c>
      <c r="G1394" s="262" t="str">
        <f>IF($E1394="","",VLOOKUP($E1394,資料表!$G:$I,3,FALSE))</f>
        <v/>
      </c>
      <c r="H1394" s="71"/>
      <c r="I1394" s="72"/>
      <c r="J1394" s="70"/>
      <c r="K1394" s="278">
        <f t="shared" si="44"/>
        <v>0</v>
      </c>
      <c r="L1394" s="278">
        <f t="shared" si="45"/>
        <v>0</v>
      </c>
      <c r="M1394" s="75"/>
      <c r="N1394" s="76"/>
      <c r="O1394" s="76"/>
      <c r="P1394" s="77"/>
      <c r="Q1394" s="18" t="str">
        <f>IF(B1394="","",VLOOKUP(B1394,資料表!$A$3:$D$198,4,0))</f>
        <v/>
      </c>
    </row>
    <row r="1395" spans="1:17" ht="20.100000000000001" customHeight="1">
      <c r="A1395" s="290" t="str">
        <f>IF(B1395="","",VLOOKUP(B1395,資料表!$A$3:$E$298,5,0))</f>
        <v/>
      </c>
      <c r="B1395" s="67"/>
      <c r="C1395" s="259" t="str">
        <f>IF($B1395="","",VLOOKUP($B1395,資料表!$A:$C,2,FALSE))</f>
        <v/>
      </c>
      <c r="D1395" s="259" t="str">
        <f>IF($B1395="","",VLOOKUP($B1395,資料表!$A:$C,3,FALSE))</f>
        <v/>
      </c>
      <c r="E1395" s="263"/>
      <c r="F1395" s="261" t="str">
        <f>IF($E1395="","",VLOOKUP($E1395,資料表!$G:$I,2,FALSE))</f>
        <v/>
      </c>
      <c r="G1395" s="262" t="str">
        <f>IF($E1395="","",VLOOKUP($E1395,資料表!$G:$I,3,FALSE))</f>
        <v/>
      </c>
      <c r="H1395" s="71"/>
      <c r="I1395" s="72"/>
      <c r="J1395" s="70"/>
      <c r="K1395" s="278">
        <f t="shared" si="44"/>
        <v>0</v>
      </c>
      <c r="L1395" s="278">
        <f t="shared" si="45"/>
        <v>0</v>
      </c>
      <c r="M1395" s="75"/>
      <c r="N1395" s="76"/>
      <c r="O1395" s="76"/>
      <c r="P1395" s="77"/>
      <c r="Q1395" s="18" t="str">
        <f>IF(B1395="","",VLOOKUP(B1395,資料表!$A$3:$D$198,4,0))</f>
        <v/>
      </c>
    </row>
    <row r="1396" spans="1:17" ht="20.100000000000001" customHeight="1">
      <c r="A1396" s="290" t="str">
        <f>IF(B1396="","",VLOOKUP(B1396,資料表!$A$3:$E$298,5,0))</f>
        <v/>
      </c>
      <c r="B1396" s="67"/>
      <c r="C1396" s="259" t="str">
        <f>IF($B1396="","",VLOOKUP($B1396,資料表!$A:$C,2,FALSE))</f>
        <v/>
      </c>
      <c r="D1396" s="259" t="str">
        <f>IF($B1396="","",VLOOKUP($B1396,資料表!$A:$C,3,FALSE))</f>
        <v/>
      </c>
      <c r="E1396" s="263"/>
      <c r="F1396" s="261" t="str">
        <f>IF($E1396="","",VLOOKUP($E1396,資料表!$G:$I,2,FALSE))</f>
        <v/>
      </c>
      <c r="G1396" s="262" t="str">
        <f>IF($E1396="","",VLOOKUP($E1396,資料表!$G:$I,3,FALSE))</f>
        <v/>
      </c>
      <c r="H1396" s="71"/>
      <c r="I1396" s="72"/>
      <c r="J1396" s="70"/>
      <c r="K1396" s="278">
        <f t="shared" si="44"/>
        <v>0</v>
      </c>
      <c r="L1396" s="278">
        <f t="shared" si="45"/>
        <v>0</v>
      </c>
      <c r="M1396" s="75"/>
      <c r="N1396" s="76"/>
      <c r="O1396" s="76"/>
      <c r="P1396" s="77"/>
      <c r="Q1396" s="18" t="str">
        <f>IF(B1396="","",VLOOKUP(B1396,資料表!$A$3:$D$198,4,0))</f>
        <v/>
      </c>
    </row>
    <row r="1397" spans="1:17" ht="20.100000000000001" customHeight="1">
      <c r="A1397" s="290" t="str">
        <f>IF(B1397="","",VLOOKUP(B1397,資料表!$A$3:$E$298,5,0))</f>
        <v/>
      </c>
      <c r="B1397" s="67"/>
      <c r="C1397" s="259" t="str">
        <f>IF($B1397="","",VLOOKUP($B1397,資料表!$A:$C,2,FALSE))</f>
        <v/>
      </c>
      <c r="D1397" s="259" t="str">
        <f>IF($B1397="","",VLOOKUP($B1397,資料表!$A:$C,3,FALSE))</f>
        <v/>
      </c>
      <c r="E1397" s="263"/>
      <c r="F1397" s="261" t="str">
        <f>IF($E1397="","",VLOOKUP($E1397,資料表!$G:$I,2,FALSE))</f>
        <v/>
      </c>
      <c r="G1397" s="262" t="str">
        <f>IF($E1397="","",VLOOKUP($E1397,資料表!$G:$I,3,FALSE))</f>
        <v/>
      </c>
      <c r="H1397" s="71"/>
      <c r="I1397" s="72"/>
      <c r="J1397" s="70"/>
      <c r="K1397" s="278">
        <f t="shared" si="44"/>
        <v>0</v>
      </c>
      <c r="L1397" s="278">
        <f t="shared" si="45"/>
        <v>0</v>
      </c>
      <c r="M1397" s="75"/>
      <c r="N1397" s="76"/>
      <c r="O1397" s="76"/>
      <c r="P1397" s="77"/>
      <c r="Q1397" s="18" t="str">
        <f>IF(B1397="","",VLOOKUP(B1397,資料表!$A$3:$D$198,4,0))</f>
        <v/>
      </c>
    </row>
    <row r="1398" spans="1:17" ht="20.100000000000001" customHeight="1">
      <c r="A1398" s="290" t="str">
        <f>IF(B1398="","",VLOOKUP(B1398,資料表!$A$3:$E$298,5,0))</f>
        <v/>
      </c>
      <c r="B1398" s="67"/>
      <c r="C1398" s="259" t="str">
        <f>IF($B1398="","",VLOOKUP($B1398,資料表!$A:$C,2,FALSE))</f>
        <v/>
      </c>
      <c r="D1398" s="259" t="str">
        <f>IF($B1398="","",VLOOKUP($B1398,資料表!$A:$C,3,FALSE))</f>
        <v/>
      </c>
      <c r="E1398" s="263"/>
      <c r="F1398" s="261" t="str">
        <f>IF($E1398="","",VLOOKUP($E1398,資料表!$G:$I,2,FALSE))</f>
        <v/>
      </c>
      <c r="G1398" s="262" t="str">
        <f>IF($E1398="","",VLOOKUP($E1398,資料表!$G:$I,3,FALSE))</f>
        <v/>
      </c>
      <c r="H1398" s="71"/>
      <c r="I1398" s="72"/>
      <c r="J1398" s="70"/>
      <c r="K1398" s="278">
        <f t="shared" si="44"/>
        <v>0</v>
      </c>
      <c r="L1398" s="278">
        <f t="shared" si="45"/>
        <v>0</v>
      </c>
      <c r="M1398" s="75"/>
      <c r="N1398" s="76"/>
      <c r="O1398" s="76"/>
      <c r="P1398" s="77"/>
      <c r="Q1398" s="18" t="str">
        <f>IF(B1398="","",VLOOKUP(B1398,資料表!$A$3:$D$198,4,0))</f>
        <v/>
      </c>
    </row>
    <row r="1399" spans="1:17" ht="20.100000000000001" customHeight="1">
      <c r="A1399" s="290" t="str">
        <f>IF(B1399="","",VLOOKUP(B1399,資料表!$A$3:$E$298,5,0))</f>
        <v/>
      </c>
      <c r="B1399" s="67"/>
      <c r="C1399" s="259" t="str">
        <f>IF($B1399="","",VLOOKUP($B1399,資料表!$A:$C,2,FALSE))</f>
        <v/>
      </c>
      <c r="D1399" s="259" t="str">
        <f>IF($B1399="","",VLOOKUP($B1399,資料表!$A:$C,3,FALSE))</f>
        <v/>
      </c>
      <c r="E1399" s="263"/>
      <c r="F1399" s="261" t="str">
        <f>IF($E1399="","",VLOOKUP($E1399,資料表!$G:$I,2,FALSE))</f>
        <v/>
      </c>
      <c r="G1399" s="262" t="str">
        <f>IF($E1399="","",VLOOKUP($E1399,資料表!$G:$I,3,FALSE))</f>
        <v/>
      </c>
      <c r="H1399" s="71"/>
      <c r="I1399" s="72"/>
      <c r="J1399" s="70"/>
      <c r="K1399" s="278">
        <f t="shared" si="44"/>
        <v>0</v>
      </c>
      <c r="L1399" s="278">
        <f t="shared" si="45"/>
        <v>0</v>
      </c>
      <c r="M1399" s="75"/>
      <c r="N1399" s="76"/>
      <c r="O1399" s="76"/>
      <c r="P1399" s="77"/>
      <c r="Q1399" s="18" t="str">
        <f>IF(B1399="","",VLOOKUP(B1399,資料表!$A$3:$D$198,4,0))</f>
        <v/>
      </c>
    </row>
    <row r="1400" spans="1:17" ht="20.100000000000001" customHeight="1">
      <c r="A1400" s="290" t="str">
        <f>IF(B1400="","",VLOOKUP(B1400,資料表!$A$3:$E$298,5,0))</f>
        <v/>
      </c>
      <c r="B1400" s="67"/>
      <c r="C1400" s="259" t="str">
        <f>IF($B1400="","",VLOOKUP($B1400,資料表!$A:$C,2,FALSE))</f>
        <v/>
      </c>
      <c r="D1400" s="259" t="str">
        <f>IF($B1400="","",VLOOKUP($B1400,資料表!$A:$C,3,FALSE))</f>
        <v/>
      </c>
      <c r="E1400" s="263"/>
      <c r="F1400" s="261" t="str">
        <f>IF($E1400="","",VLOOKUP($E1400,資料表!$G:$I,2,FALSE))</f>
        <v/>
      </c>
      <c r="G1400" s="262" t="str">
        <f>IF($E1400="","",VLOOKUP($E1400,資料表!$G:$I,3,FALSE))</f>
        <v/>
      </c>
      <c r="H1400" s="71"/>
      <c r="I1400" s="72"/>
      <c r="J1400" s="70"/>
      <c r="K1400" s="278">
        <f t="shared" si="44"/>
        <v>0</v>
      </c>
      <c r="L1400" s="278">
        <f t="shared" si="45"/>
        <v>0</v>
      </c>
      <c r="M1400" s="75"/>
      <c r="N1400" s="76"/>
      <c r="O1400" s="76"/>
      <c r="P1400" s="77"/>
      <c r="Q1400" s="18" t="str">
        <f>IF(B1400="","",VLOOKUP(B1400,資料表!$A$3:$D$198,4,0))</f>
        <v/>
      </c>
    </row>
    <row r="1401" spans="1:17" ht="20.100000000000001" customHeight="1">
      <c r="A1401" s="290" t="str">
        <f>IF(B1401="","",VLOOKUP(B1401,資料表!$A$3:$E$298,5,0))</f>
        <v/>
      </c>
      <c r="B1401" s="67"/>
      <c r="C1401" s="259" t="str">
        <f>IF($B1401="","",VLOOKUP($B1401,資料表!$A:$C,2,FALSE))</f>
        <v/>
      </c>
      <c r="D1401" s="259" t="str">
        <f>IF($B1401="","",VLOOKUP($B1401,資料表!$A:$C,3,FALSE))</f>
        <v/>
      </c>
      <c r="E1401" s="263"/>
      <c r="F1401" s="261" t="str">
        <f>IF($E1401="","",VLOOKUP($E1401,資料表!$G:$I,2,FALSE))</f>
        <v/>
      </c>
      <c r="G1401" s="262" t="str">
        <f>IF($E1401="","",VLOOKUP($E1401,資料表!$G:$I,3,FALSE))</f>
        <v/>
      </c>
      <c r="H1401" s="71"/>
      <c r="I1401" s="72"/>
      <c r="J1401" s="70"/>
      <c r="K1401" s="278">
        <f t="shared" si="44"/>
        <v>0</v>
      </c>
      <c r="L1401" s="278">
        <f t="shared" si="45"/>
        <v>0</v>
      </c>
      <c r="M1401" s="75"/>
      <c r="N1401" s="76"/>
      <c r="O1401" s="76"/>
      <c r="P1401" s="77"/>
      <c r="Q1401" s="18" t="str">
        <f>IF(B1401="","",VLOOKUP(B1401,資料表!$A$3:$D$198,4,0))</f>
        <v/>
      </c>
    </row>
    <row r="1402" spans="1:17" ht="20.100000000000001" customHeight="1">
      <c r="A1402" s="290" t="str">
        <f>IF(B1402="","",VLOOKUP(B1402,資料表!$A$3:$E$298,5,0))</f>
        <v/>
      </c>
      <c r="B1402" s="67"/>
      <c r="C1402" s="259" t="str">
        <f>IF($B1402="","",VLOOKUP($B1402,資料表!$A:$C,2,FALSE))</f>
        <v/>
      </c>
      <c r="D1402" s="259" t="str">
        <f>IF($B1402="","",VLOOKUP($B1402,資料表!$A:$C,3,FALSE))</f>
        <v/>
      </c>
      <c r="E1402" s="263"/>
      <c r="F1402" s="261" t="str">
        <f>IF($E1402="","",VLOOKUP($E1402,資料表!$G:$I,2,FALSE))</f>
        <v/>
      </c>
      <c r="G1402" s="262" t="str">
        <f>IF($E1402="","",VLOOKUP($E1402,資料表!$G:$I,3,FALSE))</f>
        <v/>
      </c>
      <c r="H1402" s="71"/>
      <c r="I1402" s="72"/>
      <c r="J1402" s="70"/>
      <c r="K1402" s="278">
        <f t="shared" si="44"/>
        <v>0</v>
      </c>
      <c r="L1402" s="278">
        <f t="shared" si="45"/>
        <v>0</v>
      </c>
      <c r="M1402" s="75"/>
      <c r="N1402" s="76"/>
      <c r="O1402" s="76"/>
      <c r="P1402" s="77"/>
      <c r="Q1402" s="18" t="str">
        <f>IF(B1402="","",VLOOKUP(B1402,資料表!$A$3:$D$198,4,0))</f>
        <v/>
      </c>
    </row>
    <row r="1403" spans="1:17" ht="20.100000000000001" customHeight="1">
      <c r="A1403" s="290" t="str">
        <f>IF(B1403="","",VLOOKUP(B1403,資料表!$A$3:$E$298,5,0))</f>
        <v/>
      </c>
      <c r="B1403" s="67"/>
      <c r="C1403" s="259" t="str">
        <f>IF($B1403="","",VLOOKUP($B1403,資料表!$A:$C,2,FALSE))</f>
        <v/>
      </c>
      <c r="D1403" s="259" t="str">
        <f>IF($B1403="","",VLOOKUP($B1403,資料表!$A:$C,3,FALSE))</f>
        <v/>
      </c>
      <c r="E1403" s="263"/>
      <c r="F1403" s="261" t="str">
        <f>IF($E1403="","",VLOOKUP($E1403,資料表!$G:$I,2,FALSE))</f>
        <v/>
      </c>
      <c r="G1403" s="262" t="str">
        <f>IF($E1403="","",VLOOKUP($E1403,資料表!$G:$I,3,FALSE))</f>
        <v/>
      </c>
      <c r="H1403" s="71"/>
      <c r="I1403" s="72"/>
      <c r="J1403" s="70"/>
      <c r="K1403" s="278">
        <f t="shared" si="44"/>
        <v>0</v>
      </c>
      <c r="L1403" s="278">
        <f t="shared" si="45"/>
        <v>0</v>
      </c>
      <c r="M1403" s="75"/>
      <c r="N1403" s="76"/>
      <c r="O1403" s="76"/>
      <c r="P1403" s="77"/>
      <c r="Q1403" s="18" t="str">
        <f>IF(B1403="","",VLOOKUP(B1403,資料表!$A$3:$D$198,4,0))</f>
        <v/>
      </c>
    </row>
    <row r="1404" spans="1:17" ht="20.100000000000001" customHeight="1">
      <c r="A1404" s="290" t="str">
        <f>IF(B1404="","",VLOOKUP(B1404,資料表!$A$3:$E$298,5,0))</f>
        <v/>
      </c>
      <c r="B1404" s="67"/>
      <c r="C1404" s="259" t="str">
        <f>IF($B1404="","",VLOOKUP($B1404,資料表!$A:$C,2,FALSE))</f>
        <v/>
      </c>
      <c r="D1404" s="259" t="str">
        <f>IF($B1404="","",VLOOKUP($B1404,資料表!$A:$C,3,FALSE))</f>
        <v/>
      </c>
      <c r="E1404" s="263"/>
      <c r="F1404" s="261" t="str">
        <f>IF($E1404="","",VLOOKUP($E1404,資料表!$G:$I,2,FALSE))</f>
        <v/>
      </c>
      <c r="G1404" s="262" t="str">
        <f>IF($E1404="","",VLOOKUP($E1404,資料表!$G:$I,3,FALSE))</f>
        <v/>
      </c>
      <c r="H1404" s="71"/>
      <c r="I1404" s="72"/>
      <c r="J1404" s="70"/>
      <c r="K1404" s="278">
        <f t="shared" si="44"/>
        <v>0</v>
      </c>
      <c r="L1404" s="278">
        <f t="shared" si="45"/>
        <v>0</v>
      </c>
      <c r="M1404" s="75"/>
      <c r="N1404" s="76"/>
      <c r="O1404" s="76"/>
      <c r="P1404" s="77"/>
      <c r="Q1404" s="18" t="str">
        <f>IF(B1404="","",VLOOKUP(B1404,資料表!$A$3:$D$198,4,0))</f>
        <v/>
      </c>
    </row>
    <row r="1405" spans="1:17" ht="20.100000000000001" customHeight="1">
      <c r="A1405" s="290" t="str">
        <f>IF(B1405="","",VLOOKUP(B1405,資料表!$A$3:$E$298,5,0))</f>
        <v/>
      </c>
      <c r="B1405" s="67"/>
      <c r="C1405" s="259" t="str">
        <f>IF($B1405="","",VLOOKUP($B1405,資料表!$A:$C,2,FALSE))</f>
        <v/>
      </c>
      <c r="D1405" s="259" t="str">
        <f>IF($B1405="","",VLOOKUP($B1405,資料表!$A:$C,3,FALSE))</f>
        <v/>
      </c>
      <c r="E1405" s="263"/>
      <c r="F1405" s="261" t="str">
        <f>IF($E1405="","",VLOOKUP($E1405,資料表!$G:$I,2,FALSE))</f>
        <v/>
      </c>
      <c r="G1405" s="262" t="str">
        <f>IF($E1405="","",VLOOKUP($E1405,資料表!$G:$I,3,FALSE))</f>
        <v/>
      </c>
      <c r="H1405" s="71"/>
      <c r="I1405" s="72"/>
      <c r="J1405" s="70"/>
      <c r="K1405" s="278">
        <f t="shared" si="44"/>
        <v>0</v>
      </c>
      <c r="L1405" s="278">
        <f t="shared" si="45"/>
        <v>0</v>
      </c>
      <c r="M1405" s="75"/>
      <c r="N1405" s="76"/>
      <c r="O1405" s="76"/>
      <c r="P1405" s="77"/>
      <c r="Q1405" s="18" t="str">
        <f>IF(B1405="","",VLOOKUP(B1405,資料表!$A$3:$D$198,4,0))</f>
        <v/>
      </c>
    </row>
    <row r="1406" spans="1:17" ht="20.100000000000001" customHeight="1">
      <c r="A1406" s="290" t="str">
        <f>IF(B1406="","",VLOOKUP(B1406,資料表!$A$3:$E$298,5,0))</f>
        <v/>
      </c>
      <c r="B1406" s="67"/>
      <c r="C1406" s="259" t="str">
        <f>IF($B1406="","",VLOOKUP($B1406,資料表!$A:$C,2,FALSE))</f>
        <v/>
      </c>
      <c r="D1406" s="259" t="str">
        <f>IF($B1406="","",VLOOKUP($B1406,資料表!$A:$C,3,FALSE))</f>
        <v/>
      </c>
      <c r="E1406" s="263"/>
      <c r="F1406" s="261" t="str">
        <f>IF($E1406="","",VLOOKUP($E1406,資料表!$G:$I,2,FALSE))</f>
        <v/>
      </c>
      <c r="G1406" s="262" t="str">
        <f>IF($E1406="","",VLOOKUP($E1406,資料表!$G:$I,3,FALSE))</f>
        <v/>
      </c>
      <c r="H1406" s="71"/>
      <c r="I1406" s="72"/>
      <c r="J1406" s="70"/>
      <c r="K1406" s="278">
        <f t="shared" si="44"/>
        <v>0</v>
      </c>
      <c r="L1406" s="278">
        <f t="shared" si="45"/>
        <v>0</v>
      </c>
      <c r="M1406" s="75"/>
      <c r="N1406" s="76"/>
      <c r="O1406" s="76"/>
      <c r="P1406" s="77"/>
      <c r="Q1406" s="18" t="str">
        <f>IF(B1406="","",VLOOKUP(B1406,資料表!$A$3:$D$198,4,0))</f>
        <v/>
      </c>
    </row>
    <row r="1407" spans="1:17" ht="20.100000000000001" customHeight="1">
      <c r="A1407" s="290" t="str">
        <f>IF(B1407="","",VLOOKUP(B1407,資料表!$A$3:$E$298,5,0))</f>
        <v/>
      </c>
      <c r="B1407" s="67"/>
      <c r="C1407" s="259" t="str">
        <f>IF($B1407="","",VLOOKUP($B1407,資料表!$A:$C,2,FALSE))</f>
        <v/>
      </c>
      <c r="D1407" s="259" t="str">
        <f>IF($B1407="","",VLOOKUP($B1407,資料表!$A:$C,3,FALSE))</f>
        <v/>
      </c>
      <c r="E1407" s="263"/>
      <c r="F1407" s="261" t="str">
        <f>IF($E1407="","",VLOOKUP($E1407,資料表!$G:$I,2,FALSE))</f>
        <v/>
      </c>
      <c r="G1407" s="262" t="str">
        <f>IF($E1407="","",VLOOKUP($E1407,資料表!$G:$I,3,FALSE))</f>
        <v/>
      </c>
      <c r="H1407" s="71"/>
      <c r="I1407" s="72"/>
      <c r="J1407" s="70"/>
      <c r="K1407" s="278">
        <f t="shared" si="44"/>
        <v>0</v>
      </c>
      <c r="L1407" s="278">
        <f t="shared" si="45"/>
        <v>0</v>
      </c>
      <c r="M1407" s="75"/>
      <c r="N1407" s="76"/>
      <c r="O1407" s="76"/>
      <c r="P1407" s="77"/>
      <c r="Q1407" s="18" t="str">
        <f>IF(B1407="","",VLOOKUP(B1407,資料表!$A$3:$D$198,4,0))</f>
        <v/>
      </c>
    </row>
    <row r="1408" spans="1:17" ht="20.100000000000001" customHeight="1">
      <c r="A1408" s="290" t="str">
        <f>IF(B1408="","",VLOOKUP(B1408,資料表!$A$3:$E$298,5,0))</f>
        <v/>
      </c>
      <c r="B1408" s="67"/>
      <c r="C1408" s="259" t="str">
        <f>IF($B1408="","",VLOOKUP($B1408,資料表!$A:$C,2,FALSE))</f>
        <v/>
      </c>
      <c r="D1408" s="259" t="str">
        <f>IF($B1408="","",VLOOKUP($B1408,資料表!$A:$C,3,FALSE))</f>
        <v/>
      </c>
      <c r="E1408" s="263"/>
      <c r="F1408" s="261" t="str">
        <f>IF($E1408="","",VLOOKUP($E1408,資料表!$G:$I,2,FALSE))</f>
        <v/>
      </c>
      <c r="G1408" s="262" t="str">
        <f>IF($E1408="","",VLOOKUP($E1408,資料表!$G:$I,3,FALSE))</f>
        <v/>
      </c>
      <c r="H1408" s="71"/>
      <c r="I1408" s="72"/>
      <c r="J1408" s="70"/>
      <c r="K1408" s="278">
        <f t="shared" si="44"/>
        <v>0</v>
      </c>
      <c r="L1408" s="278">
        <f t="shared" si="45"/>
        <v>0</v>
      </c>
      <c r="M1408" s="75"/>
      <c r="N1408" s="76"/>
      <c r="O1408" s="76"/>
      <c r="P1408" s="77"/>
      <c r="Q1408" s="18" t="str">
        <f>IF(B1408="","",VLOOKUP(B1408,資料表!$A$3:$D$198,4,0))</f>
        <v/>
      </c>
    </row>
    <row r="1409" spans="1:17" ht="20.100000000000001" customHeight="1">
      <c r="A1409" s="290" t="str">
        <f>IF(B1409="","",VLOOKUP(B1409,資料表!$A$3:$E$298,5,0))</f>
        <v/>
      </c>
      <c r="B1409" s="67"/>
      <c r="C1409" s="259" t="str">
        <f>IF($B1409="","",VLOOKUP($B1409,資料表!$A:$C,2,FALSE))</f>
        <v/>
      </c>
      <c r="D1409" s="259" t="str">
        <f>IF($B1409="","",VLOOKUP($B1409,資料表!$A:$C,3,FALSE))</f>
        <v/>
      </c>
      <c r="E1409" s="263"/>
      <c r="F1409" s="261" t="str">
        <f>IF($E1409="","",VLOOKUP($E1409,資料表!$G:$I,2,FALSE))</f>
        <v/>
      </c>
      <c r="G1409" s="262" t="str">
        <f>IF($E1409="","",VLOOKUP($E1409,資料表!$G:$I,3,FALSE))</f>
        <v/>
      </c>
      <c r="H1409" s="71"/>
      <c r="I1409" s="72"/>
      <c r="J1409" s="70"/>
      <c r="K1409" s="278">
        <f t="shared" si="44"/>
        <v>0</v>
      </c>
      <c r="L1409" s="278">
        <f t="shared" si="45"/>
        <v>0</v>
      </c>
      <c r="M1409" s="75"/>
      <c r="N1409" s="76"/>
      <c r="O1409" s="76"/>
      <c r="P1409" s="77"/>
      <c r="Q1409" s="18" t="str">
        <f>IF(B1409="","",VLOOKUP(B1409,資料表!$A$3:$D$198,4,0))</f>
        <v/>
      </c>
    </row>
    <row r="1410" spans="1:17" ht="20.100000000000001" customHeight="1">
      <c r="A1410" s="290" t="str">
        <f>IF(B1410="","",VLOOKUP(B1410,資料表!$A$3:$E$298,5,0))</f>
        <v/>
      </c>
      <c r="B1410" s="67"/>
      <c r="C1410" s="259" t="str">
        <f>IF($B1410="","",VLOOKUP($B1410,資料表!$A:$C,2,FALSE))</f>
        <v/>
      </c>
      <c r="D1410" s="259" t="str">
        <f>IF($B1410="","",VLOOKUP($B1410,資料表!$A:$C,3,FALSE))</f>
        <v/>
      </c>
      <c r="E1410" s="263"/>
      <c r="F1410" s="261" t="str">
        <f>IF($E1410="","",VLOOKUP($E1410,資料表!$G:$I,2,FALSE))</f>
        <v/>
      </c>
      <c r="G1410" s="262" t="str">
        <f>IF($E1410="","",VLOOKUP($E1410,資料表!$G:$I,3,FALSE))</f>
        <v/>
      </c>
      <c r="H1410" s="71"/>
      <c r="I1410" s="72"/>
      <c r="J1410" s="70"/>
      <c r="K1410" s="278">
        <f t="shared" si="44"/>
        <v>0</v>
      </c>
      <c r="L1410" s="278">
        <f t="shared" si="45"/>
        <v>0</v>
      </c>
      <c r="M1410" s="75"/>
      <c r="N1410" s="76"/>
      <c r="O1410" s="76"/>
      <c r="P1410" s="77"/>
      <c r="Q1410" s="18" t="str">
        <f>IF(B1410="","",VLOOKUP(B1410,資料表!$A$3:$D$198,4,0))</f>
        <v/>
      </c>
    </row>
    <row r="1411" spans="1:17" ht="20.100000000000001" customHeight="1">
      <c r="A1411" s="290" t="str">
        <f>IF(B1411="","",VLOOKUP(B1411,資料表!$A$3:$E$298,5,0))</f>
        <v/>
      </c>
      <c r="B1411" s="67"/>
      <c r="C1411" s="259" t="str">
        <f>IF($B1411="","",VLOOKUP($B1411,資料表!$A:$C,2,FALSE))</f>
        <v/>
      </c>
      <c r="D1411" s="259" t="str">
        <f>IF($B1411="","",VLOOKUP($B1411,資料表!$A:$C,3,FALSE))</f>
        <v/>
      </c>
      <c r="E1411" s="263"/>
      <c r="F1411" s="261" t="str">
        <f>IF($E1411="","",VLOOKUP($E1411,資料表!$G:$I,2,FALSE))</f>
        <v/>
      </c>
      <c r="G1411" s="262" t="str">
        <f>IF($E1411="","",VLOOKUP($E1411,資料表!$G:$I,3,FALSE))</f>
        <v/>
      </c>
      <c r="H1411" s="71"/>
      <c r="I1411" s="72"/>
      <c r="J1411" s="70"/>
      <c r="K1411" s="278">
        <f t="shared" si="44"/>
        <v>0</v>
      </c>
      <c r="L1411" s="278">
        <f t="shared" si="45"/>
        <v>0</v>
      </c>
      <c r="M1411" s="75"/>
      <c r="N1411" s="76"/>
      <c r="O1411" s="76"/>
      <c r="P1411" s="77"/>
      <c r="Q1411" s="18" t="str">
        <f>IF(B1411="","",VLOOKUP(B1411,資料表!$A$3:$D$198,4,0))</f>
        <v/>
      </c>
    </row>
    <row r="1412" spans="1:17" ht="20.100000000000001" customHeight="1">
      <c r="A1412" s="290" t="str">
        <f>IF(B1412="","",VLOOKUP(B1412,資料表!$A$3:$E$298,5,0))</f>
        <v/>
      </c>
      <c r="B1412" s="67"/>
      <c r="C1412" s="259" t="str">
        <f>IF($B1412="","",VLOOKUP($B1412,資料表!$A:$C,2,FALSE))</f>
        <v/>
      </c>
      <c r="D1412" s="259" t="str">
        <f>IF($B1412="","",VLOOKUP($B1412,資料表!$A:$C,3,FALSE))</f>
        <v/>
      </c>
      <c r="E1412" s="263"/>
      <c r="F1412" s="261" t="str">
        <f>IF($E1412="","",VLOOKUP($E1412,資料表!$G:$I,2,FALSE))</f>
        <v/>
      </c>
      <c r="G1412" s="262" t="str">
        <f>IF($E1412="","",VLOOKUP($E1412,資料表!$G:$I,3,FALSE))</f>
        <v/>
      </c>
      <c r="H1412" s="71"/>
      <c r="I1412" s="72"/>
      <c r="J1412" s="70"/>
      <c r="K1412" s="278">
        <f t="shared" si="44"/>
        <v>0</v>
      </c>
      <c r="L1412" s="278">
        <f t="shared" si="45"/>
        <v>0</v>
      </c>
      <c r="M1412" s="75"/>
      <c r="N1412" s="76"/>
      <c r="O1412" s="76"/>
      <c r="P1412" s="77"/>
      <c r="Q1412" s="18" t="str">
        <f>IF(B1412="","",VLOOKUP(B1412,資料表!$A$3:$D$198,4,0))</f>
        <v/>
      </c>
    </row>
    <row r="1413" spans="1:17" ht="20.100000000000001" customHeight="1">
      <c r="A1413" s="290" t="str">
        <f>IF(B1413="","",VLOOKUP(B1413,資料表!$A$3:$E$298,5,0))</f>
        <v/>
      </c>
      <c r="B1413" s="67"/>
      <c r="C1413" s="259" t="str">
        <f>IF($B1413="","",VLOOKUP($B1413,資料表!$A:$C,2,FALSE))</f>
        <v/>
      </c>
      <c r="D1413" s="259" t="str">
        <f>IF($B1413="","",VLOOKUP($B1413,資料表!$A:$C,3,FALSE))</f>
        <v/>
      </c>
      <c r="E1413" s="263"/>
      <c r="F1413" s="261" t="str">
        <f>IF($E1413="","",VLOOKUP($E1413,資料表!$G:$I,2,FALSE))</f>
        <v/>
      </c>
      <c r="G1413" s="262" t="str">
        <f>IF($E1413="","",VLOOKUP($E1413,資料表!$G:$I,3,FALSE))</f>
        <v/>
      </c>
      <c r="H1413" s="71"/>
      <c r="I1413" s="72"/>
      <c r="J1413" s="70"/>
      <c r="K1413" s="278">
        <f t="shared" si="44"/>
        <v>0</v>
      </c>
      <c r="L1413" s="278">
        <f t="shared" si="45"/>
        <v>0</v>
      </c>
      <c r="M1413" s="75"/>
      <c r="N1413" s="76"/>
      <c r="O1413" s="76"/>
      <c r="P1413" s="77"/>
      <c r="Q1413" s="18" t="str">
        <f>IF(B1413="","",VLOOKUP(B1413,資料表!$A$3:$D$198,4,0))</f>
        <v/>
      </c>
    </row>
    <row r="1414" spans="1:17" ht="20.100000000000001" customHeight="1">
      <c r="A1414" s="290" t="str">
        <f>IF(B1414="","",VLOOKUP(B1414,資料表!$A$3:$E$298,5,0))</f>
        <v/>
      </c>
      <c r="B1414" s="67"/>
      <c r="C1414" s="259" t="str">
        <f>IF($B1414="","",VLOOKUP($B1414,資料表!$A:$C,2,FALSE))</f>
        <v/>
      </c>
      <c r="D1414" s="259" t="str">
        <f>IF($B1414="","",VLOOKUP($B1414,資料表!$A:$C,3,FALSE))</f>
        <v/>
      </c>
      <c r="E1414" s="263"/>
      <c r="F1414" s="261" t="str">
        <f>IF($E1414="","",VLOOKUP($E1414,資料表!$G:$I,2,FALSE))</f>
        <v/>
      </c>
      <c r="G1414" s="262" t="str">
        <f>IF($E1414="","",VLOOKUP($E1414,資料表!$G:$I,3,FALSE))</f>
        <v/>
      </c>
      <c r="H1414" s="71"/>
      <c r="I1414" s="72"/>
      <c r="J1414" s="70"/>
      <c r="K1414" s="278">
        <f t="shared" si="44"/>
        <v>0</v>
      </c>
      <c r="L1414" s="278">
        <f t="shared" si="45"/>
        <v>0</v>
      </c>
      <c r="M1414" s="75"/>
      <c r="N1414" s="76"/>
      <c r="O1414" s="76"/>
      <c r="P1414" s="77"/>
      <c r="Q1414" s="18" t="str">
        <f>IF(B1414="","",VLOOKUP(B1414,資料表!$A$3:$D$198,4,0))</f>
        <v/>
      </c>
    </row>
    <row r="1415" spans="1:17" ht="20.100000000000001" customHeight="1">
      <c r="A1415" s="290" t="str">
        <f>IF(B1415="","",VLOOKUP(B1415,資料表!$A$3:$E$298,5,0))</f>
        <v/>
      </c>
      <c r="B1415" s="67"/>
      <c r="C1415" s="259" t="str">
        <f>IF($B1415="","",VLOOKUP($B1415,資料表!$A:$C,2,FALSE))</f>
        <v/>
      </c>
      <c r="D1415" s="259" t="str">
        <f>IF($B1415="","",VLOOKUP($B1415,資料表!$A:$C,3,FALSE))</f>
        <v/>
      </c>
      <c r="E1415" s="263"/>
      <c r="F1415" s="261" t="str">
        <f>IF($E1415="","",VLOOKUP($E1415,資料表!$G:$I,2,FALSE))</f>
        <v/>
      </c>
      <c r="G1415" s="262" t="str">
        <f>IF($E1415="","",VLOOKUP($E1415,資料表!$G:$I,3,FALSE))</f>
        <v/>
      </c>
      <c r="H1415" s="71"/>
      <c r="I1415" s="72"/>
      <c r="J1415" s="70"/>
      <c r="K1415" s="278">
        <f t="shared" si="44"/>
        <v>0</v>
      </c>
      <c r="L1415" s="278">
        <f t="shared" si="45"/>
        <v>0</v>
      </c>
      <c r="M1415" s="75"/>
      <c r="N1415" s="76"/>
      <c r="O1415" s="76"/>
      <c r="P1415" s="77"/>
      <c r="Q1415" s="18" t="str">
        <f>IF(B1415="","",VLOOKUP(B1415,資料表!$A$3:$D$198,4,0))</f>
        <v/>
      </c>
    </row>
    <row r="1416" spans="1:17" ht="20.100000000000001" customHeight="1">
      <c r="A1416" s="290" t="str">
        <f>IF(B1416="","",VLOOKUP(B1416,資料表!$A$3:$E$298,5,0))</f>
        <v/>
      </c>
      <c r="B1416" s="67"/>
      <c r="C1416" s="259" t="str">
        <f>IF($B1416="","",VLOOKUP($B1416,資料表!$A:$C,2,FALSE))</f>
        <v/>
      </c>
      <c r="D1416" s="259" t="str">
        <f>IF($B1416="","",VLOOKUP($B1416,資料表!$A:$C,3,FALSE))</f>
        <v/>
      </c>
      <c r="E1416" s="263"/>
      <c r="F1416" s="261" t="str">
        <f>IF($E1416="","",VLOOKUP($E1416,資料表!$G:$I,2,FALSE))</f>
        <v/>
      </c>
      <c r="G1416" s="262" t="str">
        <f>IF($E1416="","",VLOOKUP($E1416,資料表!$G:$I,3,FALSE))</f>
        <v/>
      </c>
      <c r="H1416" s="71"/>
      <c r="I1416" s="72"/>
      <c r="J1416" s="70"/>
      <c r="K1416" s="278">
        <f t="shared" si="44"/>
        <v>0</v>
      </c>
      <c r="L1416" s="278">
        <f t="shared" si="45"/>
        <v>0</v>
      </c>
      <c r="M1416" s="75"/>
      <c r="N1416" s="76"/>
      <c r="O1416" s="76"/>
      <c r="P1416" s="77"/>
      <c r="Q1416" s="18" t="str">
        <f>IF(B1416="","",VLOOKUP(B1416,資料表!$A$3:$D$198,4,0))</f>
        <v/>
      </c>
    </row>
    <row r="1417" spans="1:17" ht="20.100000000000001" customHeight="1">
      <c r="A1417" s="290" t="str">
        <f>IF(B1417="","",VLOOKUP(B1417,資料表!$A$3:$E$298,5,0))</f>
        <v/>
      </c>
      <c r="B1417" s="67"/>
      <c r="C1417" s="259" t="str">
        <f>IF($B1417="","",VLOOKUP($B1417,資料表!$A:$C,2,FALSE))</f>
        <v/>
      </c>
      <c r="D1417" s="259" t="str">
        <f>IF($B1417="","",VLOOKUP($B1417,資料表!$A:$C,3,FALSE))</f>
        <v/>
      </c>
      <c r="E1417" s="263"/>
      <c r="F1417" s="261" t="str">
        <f>IF($E1417="","",VLOOKUP($E1417,資料表!$G:$I,2,FALSE))</f>
        <v/>
      </c>
      <c r="G1417" s="262" t="str">
        <f>IF($E1417="","",VLOOKUP($E1417,資料表!$G:$I,3,FALSE))</f>
        <v/>
      </c>
      <c r="H1417" s="71"/>
      <c r="I1417" s="72"/>
      <c r="J1417" s="70"/>
      <c r="K1417" s="278">
        <f t="shared" si="44"/>
        <v>0</v>
      </c>
      <c r="L1417" s="278">
        <f t="shared" si="45"/>
        <v>0</v>
      </c>
      <c r="M1417" s="75"/>
      <c r="N1417" s="76"/>
      <c r="O1417" s="76"/>
      <c r="P1417" s="77"/>
      <c r="Q1417" s="18" t="str">
        <f>IF(B1417="","",VLOOKUP(B1417,資料表!$A$3:$D$198,4,0))</f>
        <v/>
      </c>
    </row>
    <row r="1418" spans="1:17" ht="20.100000000000001" customHeight="1">
      <c r="A1418" s="290" t="str">
        <f>IF(B1418="","",VLOOKUP(B1418,資料表!$A$3:$E$298,5,0))</f>
        <v/>
      </c>
      <c r="B1418" s="67"/>
      <c r="C1418" s="259" t="str">
        <f>IF($B1418="","",VLOOKUP($B1418,資料表!$A:$C,2,FALSE))</f>
        <v/>
      </c>
      <c r="D1418" s="259" t="str">
        <f>IF($B1418="","",VLOOKUP($B1418,資料表!$A:$C,3,FALSE))</f>
        <v/>
      </c>
      <c r="E1418" s="263"/>
      <c r="F1418" s="261" t="str">
        <f>IF($E1418="","",VLOOKUP($E1418,資料表!$G:$I,2,FALSE))</f>
        <v/>
      </c>
      <c r="G1418" s="262" t="str">
        <f>IF($E1418="","",VLOOKUP($E1418,資料表!$G:$I,3,FALSE))</f>
        <v/>
      </c>
      <c r="H1418" s="71"/>
      <c r="I1418" s="72"/>
      <c r="J1418" s="70"/>
      <c r="K1418" s="278">
        <f t="shared" si="44"/>
        <v>0</v>
      </c>
      <c r="L1418" s="278">
        <f t="shared" si="45"/>
        <v>0</v>
      </c>
      <c r="M1418" s="75"/>
      <c r="N1418" s="76"/>
      <c r="O1418" s="76"/>
      <c r="P1418" s="77"/>
      <c r="Q1418" s="18" t="str">
        <f>IF(B1418="","",VLOOKUP(B1418,資料表!$A$3:$D$198,4,0))</f>
        <v/>
      </c>
    </row>
    <row r="1419" spans="1:17" ht="20.100000000000001" customHeight="1">
      <c r="A1419" s="290" t="str">
        <f>IF(B1419="","",VLOOKUP(B1419,資料表!$A$3:$E$298,5,0))</f>
        <v/>
      </c>
      <c r="B1419" s="67"/>
      <c r="C1419" s="259" t="str">
        <f>IF($B1419="","",VLOOKUP($B1419,資料表!$A:$C,2,FALSE))</f>
        <v/>
      </c>
      <c r="D1419" s="259" t="str">
        <f>IF($B1419="","",VLOOKUP($B1419,資料表!$A:$C,3,FALSE))</f>
        <v/>
      </c>
      <c r="E1419" s="263"/>
      <c r="F1419" s="261" t="str">
        <f>IF($E1419="","",VLOOKUP($E1419,資料表!$G:$I,2,FALSE))</f>
        <v/>
      </c>
      <c r="G1419" s="262" t="str">
        <f>IF($E1419="","",VLOOKUP($E1419,資料表!$G:$I,3,FALSE))</f>
        <v/>
      </c>
      <c r="H1419" s="71"/>
      <c r="I1419" s="72"/>
      <c r="J1419" s="70"/>
      <c r="K1419" s="278">
        <f t="shared" ref="K1419:K1482" si="46">IF(OR($M1419=1,$M1419=""),ROUND($J1419*0.05,0),0)</f>
        <v>0</v>
      </c>
      <c r="L1419" s="278">
        <f t="shared" si="45"/>
        <v>0</v>
      </c>
      <c r="M1419" s="75"/>
      <c r="N1419" s="76"/>
      <c r="O1419" s="76"/>
      <c r="P1419" s="77"/>
      <c r="Q1419" s="18" t="str">
        <f>IF(B1419="","",VLOOKUP(B1419,資料表!$A$3:$D$198,4,0))</f>
        <v/>
      </c>
    </row>
    <row r="1420" spans="1:17" ht="20.100000000000001" customHeight="1">
      <c r="A1420" s="290" t="str">
        <f>IF(B1420="","",VLOOKUP(B1420,資料表!$A$3:$E$298,5,0))</f>
        <v/>
      </c>
      <c r="B1420" s="67"/>
      <c r="C1420" s="259" t="str">
        <f>IF($B1420="","",VLOOKUP($B1420,資料表!$A:$C,2,FALSE))</f>
        <v/>
      </c>
      <c r="D1420" s="259" t="str">
        <f>IF($B1420="","",VLOOKUP($B1420,資料表!$A:$C,3,FALSE))</f>
        <v/>
      </c>
      <c r="E1420" s="263"/>
      <c r="F1420" s="261" t="str">
        <f>IF($E1420="","",VLOOKUP($E1420,資料表!$G:$I,2,FALSE))</f>
        <v/>
      </c>
      <c r="G1420" s="262" t="str">
        <f>IF($E1420="","",VLOOKUP($E1420,資料表!$G:$I,3,FALSE))</f>
        <v/>
      </c>
      <c r="H1420" s="71"/>
      <c r="I1420" s="72"/>
      <c r="J1420" s="70"/>
      <c r="K1420" s="278">
        <f t="shared" si="46"/>
        <v>0</v>
      </c>
      <c r="L1420" s="278">
        <f t="shared" ref="L1420:L1483" si="47">SUM(J1420:K1420)</f>
        <v>0</v>
      </c>
      <c r="M1420" s="75"/>
      <c r="N1420" s="76"/>
      <c r="O1420" s="76"/>
      <c r="P1420" s="77"/>
      <c r="Q1420" s="18" t="str">
        <f>IF(B1420="","",VLOOKUP(B1420,資料表!$A$3:$D$198,4,0))</f>
        <v/>
      </c>
    </row>
    <row r="1421" spans="1:17" ht="20.100000000000001" customHeight="1">
      <c r="A1421" s="290" t="str">
        <f>IF(B1421="","",VLOOKUP(B1421,資料表!$A$3:$E$298,5,0))</f>
        <v/>
      </c>
      <c r="B1421" s="67"/>
      <c r="C1421" s="259" t="str">
        <f>IF($B1421="","",VLOOKUP($B1421,資料表!$A:$C,2,FALSE))</f>
        <v/>
      </c>
      <c r="D1421" s="259" t="str">
        <f>IF($B1421="","",VLOOKUP($B1421,資料表!$A:$C,3,FALSE))</f>
        <v/>
      </c>
      <c r="E1421" s="263"/>
      <c r="F1421" s="261" t="str">
        <f>IF($E1421="","",VLOOKUP($E1421,資料表!$G:$I,2,FALSE))</f>
        <v/>
      </c>
      <c r="G1421" s="262" t="str">
        <f>IF($E1421="","",VLOOKUP($E1421,資料表!$G:$I,3,FALSE))</f>
        <v/>
      </c>
      <c r="H1421" s="71"/>
      <c r="I1421" s="72"/>
      <c r="J1421" s="70"/>
      <c r="K1421" s="278">
        <f t="shared" si="46"/>
        <v>0</v>
      </c>
      <c r="L1421" s="278">
        <f t="shared" si="47"/>
        <v>0</v>
      </c>
      <c r="M1421" s="75"/>
      <c r="N1421" s="76"/>
      <c r="O1421" s="76"/>
      <c r="P1421" s="77"/>
      <c r="Q1421" s="18" t="str">
        <f>IF(B1421="","",VLOOKUP(B1421,資料表!$A$3:$D$198,4,0))</f>
        <v/>
      </c>
    </row>
    <row r="1422" spans="1:17" ht="20.100000000000001" customHeight="1">
      <c r="A1422" s="290" t="str">
        <f>IF(B1422="","",VLOOKUP(B1422,資料表!$A$3:$E$298,5,0))</f>
        <v/>
      </c>
      <c r="B1422" s="67"/>
      <c r="C1422" s="259" t="str">
        <f>IF($B1422="","",VLOOKUP($B1422,資料表!$A:$C,2,FALSE))</f>
        <v/>
      </c>
      <c r="D1422" s="259" t="str">
        <f>IF($B1422="","",VLOOKUP($B1422,資料表!$A:$C,3,FALSE))</f>
        <v/>
      </c>
      <c r="E1422" s="263"/>
      <c r="F1422" s="261" t="str">
        <f>IF($E1422="","",VLOOKUP($E1422,資料表!$G:$I,2,FALSE))</f>
        <v/>
      </c>
      <c r="G1422" s="262" t="str">
        <f>IF($E1422="","",VLOOKUP($E1422,資料表!$G:$I,3,FALSE))</f>
        <v/>
      </c>
      <c r="H1422" s="71"/>
      <c r="I1422" s="72"/>
      <c r="J1422" s="70"/>
      <c r="K1422" s="278">
        <f t="shared" si="46"/>
        <v>0</v>
      </c>
      <c r="L1422" s="278">
        <f t="shared" si="47"/>
        <v>0</v>
      </c>
      <c r="M1422" s="75"/>
      <c r="N1422" s="76"/>
      <c r="O1422" s="76"/>
      <c r="P1422" s="77"/>
      <c r="Q1422" s="18" t="str">
        <f>IF(B1422="","",VLOOKUP(B1422,資料表!$A$3:$D$198,4,0))</f>
        <v/>
      </c>
    </row>
    <row r="1423" spans="1:17" ht="20.100000000000001" customHeight="1">
      <c r="A1423" s="290" t="str">
        <f>IF(B1423="","",VLOOKUP(B1423,資料表!$A$3:$E$298,5,0))</f>
        <v/>
      </c>
      <c r="B1423" s="67"/>
      <c r="C1423" s="259" t="str">
        <f>IF($B1423="","",VLOOKUP($B1423,資料表!$A:$C,2,FALSE))</f>
        <v/>
      </c>
      <c r="D1423" s="259" t="str">
        <f>IF($B1423="","",VLOOKUP($B1423,資料表!$A:$C,3,FALSE))</f>
        <v/>
      </c>
      <c r="E1423" s="263"/>
      <c r="F1423" s="261" t="str">
        <f>IF($E1423="","",VLOOKUP($E1423,資料表!$G:$I,2,FALSE))</f>
        <v/>
      </c>
      <c r="G1423" s="262" t="str">
        <f>IF($E1423="","",VLOOKUP($E1423,資料表!$G:$I,3,FALSE))</f>
        <v/>
      </c>
      <c r="H1423" s="71"/>
      <c r="I1423" s="72"/>
      <c r="J1423" s="70"/>
      <c r="K1423" s="278">
        <f t="shared" si="46"/>
        <v>0</v>
      </c>
      <c r="L1423" s="278">
        <f t="shared" si="47"/>
        <v>0</v>
      </c>
      <c r="M1423" s="75"/>
      <c r="N1423" s="76"/>
      <c r="O1423" s="76"/>
      <c r="P1423" s="77"/>
      <c r="Q1423" s="18" t="str">
        <f>IF(B1423="","",VLOOKUP(B1423,資料表!$A$3:$D$198,4,0))</f>
        <v/>
      </c>
    </row>
    <row r="1424" spans="1:17" ht="20.100000000000001" customHeight="1">
      <c r="A1424" s="290" t="str">
        <f>IF(B1424="","",VLOOKUP(B1424,資料表!$A$3:$E$298,5,0))</f>
        <v/>
      </c>
      <c r="B1424" s="67"/>
      <c r="C1424" s="259" t="str">
        <f>IF($B1424="","",VLOOKUP($B1424,資料表!$A:$C,2,FALSE))</f>
        <v/>
      </c>
      <c r="D1424" s="259" t="str">
        <f>IF($B1424="","",VLOOKUP($B1424,資料表!$A:$C,3,FALSE))</f>
        <v/>
      </c>
      <c r="E1424" s="263"/>
      <c r="F1424" s="261" t="str">
        <f>IF($E1424="","",VLOOKUP($E1424,資料表!$G:$I,2,FALSE))</f>
        <v/>
      </c>
      <c r="G1424" s="262" t="str">
        <f>IF($E1424="","",VLOOKUP($E1424,資料表!$G:$I,3,FALSE))</f>
        <v/>
      </c>
      <c r="H1424" s="71"/>
      <c r="I1424" s="72"/>
      <c r="J1424" s="70"/>
      <c r="K1424" s="278">
        <f t="shared" si="46"/>
        <v>0</v>
      </c>
      <c r="L1424" s="278">
        <f t="shared" si="47"/>
        <v>0</v>
      </c>
      <c r="M1424" s="75"/>
      <c r="N1424" s="76"/>
      <c r="O1424" s="76"/>
      <c r="P1424" s="77"/>
      <c r="Q1424" s="18" t="str">
        <f>IF(B1424="","",VLOOKUP(B1424,資料表!$A$3:$D$198,4,0))</f>
        <v/>
      </c>
    </row>
    <row r="1425" spans="1:17" ht="20.100000000000001" customHeight="1">
      <c r="A1425" s="290" t="str">
        <f>IF(B1425="","",VLOOKUP(B1425,資料表!$A$3:$E$298,5,0))</f>
        <v/>
      </c>
      <c r="B1425" s="67"/>
      <c r="C1425" s="259" t="str">
        <f>IF($B1425="","",VLOOKUP($B1425,資料表!$A:$C,2,FALSE))</f>
        <v/>
      </c>
      <c r="D1425" s="259" t="str">
        <f>IF($B1425="","",VLOOKUP($B1425,資料表!$A:$C,3,FALSE))</f>
        <v/>
      </c>
      <c r="E1425" s="263"/>
      <c r="F1425" s="261" t="str">
        <f>IF($E1425="","",VLOOKUP($E1425,資料表!$G:$I,2,FALSE))</f>
        <v/>
      </c>
      <c r="G1425" s="262" t="str">
        <f>IF($E1425="","",VLOOKUP($E1425,資料表!$G:$I,3,FALSE))</f>
        <v/>
      </c>
      <c r="H1425" s="71"/>
      <c r="I1425" s="72"/>
      <c r="J1425" s="70"/>
      <c r="K1425" s="278">
        <f t="shared" si="46"/>
        <v>0</v>
      </c>
      <c r="L1425" s="278">
        <f t="shared" si="47"/>
        <v>0</v>
      </c>
      <c r="M1425" s="75"/>
      <c r="N1425" s="76"/>
      <c r="O1425" s="76"/>
      <c r="P1425" s="77"/>
      <c r="Q1425" s="18" t="str">
        <f>IF(B1425="","",VLOOKUP(B1425,資料表!$A$3:$D$198,4,0))</f>
        <v/>
      </c>
    </row>
    <row r="1426" spans="1:17" ht="20.100000000000001" customHeight="1">
      <c r="A1426" s="290" t="str">
        <f>IF(B1426="","",VLOOKUP(B1426,資料表!$A$3:$E$298,5,0))</f>
        <v/>
      </c>
      <c r="B1426" s="67"/>
      <c r="C1426" s="259" t="str">
        <f>IF($B1426="","",VLOOKUP($B1426,資料表!$A:$C,2,FALSE))</f>
        <v/>
      </c>
      <c r="D1426" s="259" t="str">
        <f>IF($B1426="","",VLOOKUP($B1426,資料表!$A:$C,3,FALSE))</f>
        <v/>
      </c>
      <c r="E1426" s="263"/>
      <c r="F1426" s="261" t="str">
        <f>IF($E1426="","",VLOOKUP($E1426,資料表!$G:$I,2,FALSE))</f>
        <v/>
      </c>
      <c r="G1426" s="262" t="str">
        <f>IF($E1426="","",VLOOKUP($E1426,資料表!$G:$I,3,FALSE))</f>
        <v/>
      </c>
      <c r="H1426" s="71"/>
      <c r="I1426" s="72"/>
      <c r="J1426" s="70"/>
      <c r="K1426" s="278">
        <f t="shared" si="46"/>
        <v>0</v>
      </c>
      <c r="L1426" s="278">
        <f t="shared" si="47"/>
        <v>0</v>
      </c>
      <c r="M1426" s="75"/>
      <c r="N1426" s="76"/>
      <c r="O1426" s="76"/>
      <c r="P1426" s="77"/>
      <c r="Q1426" s="18" t="str">
        <f>IF(B1426="","",VLOOKUP(B1426,資料表!$A$3:$D$198,4,0))</f>
        <v/>
      </c>
    </row>
    <row r="1427" spans="1:17" ht="20.100000000000001" customHeight="1">
      <c r="A1427" s="290" t="str">
        <f>IF(B1427="","",VLOOKUP(B1427,資料表!$A$3:$E$298,5,0))</f>
        <v/>
      </c>
      <c r="B1427" s="67"/>
      <c r="C1427" s="259" t="str">
        <f>IF($B1427="","",VLOOKUP($B1427,資料表!$A:$C,2,FALSE))</f>
        <v/>
      </c>
      <c r="D1427" s="259" t="str">
        <f>IF($B1427="","",VLOOKUP($B1427,資料表!$A:$C,3,FALSE))</f>
        <v/>
      </c>
      <c r="E1427" s="263"/>
      <c r="F1427" s="261" t="str">
        <f>IF($E1427="","",VLOOKUP($E1427,資料表!$G:$I,2,FALSE))</f>
        <v/>
      </c>
      <c r="G1427" s="262" t="str">
        <f>IF($E1427="","",VLOOKUP($E1427,資料表!$G:$I,3,FALSE))</f>
        <v/>
      </c>
      <c r="H1427" s="71"/>
      <c r="I1427" s="72"/>
      <c r="J1427" s="70"/>
      <c r="K1427" s="278">
        <f t="shared" si="46"/>
        <v>0</v>
      </c>
      <c r="L1427" s="278">
        <f t="shared" si="47"/>
        <v>0</v>
      </c>
      <c r="M1427" s="75"/>
      <c r="N1427" s="76"/>
      <c r="O1427" s="76"/>
      <c r="P1427" s="77"/>
      <c r="Q1427" s="18" t="str">
        <f>IF(B1427="","",VLOOKUP(B1427,資料表!$A$3:$D$198,4,0))</f>
        <v/>
      </c>
    </row>
    <row r="1428" spans="1:17" ht="20.100000000000001" customHeight="1">
      <c r="A1428" s="290" t="str">
        <f>IF(B1428="","",VLOOKUP(B1428,資料表!$A$3:$E$298,5,0))</f>
        <v/>
      </c>
      <c r="B1428" s="67"/>
      <c r="C1428" s="259" t="str">
        <f>IF($B1428="","",VLOOKUP($B1428,資料表!$A:$C,2,FALSE))</f>
        <v/>
      </c>
      <c r="D1428" s="259" t="str">
        <f>IF($B1428="","",VLOOKUP($B1428,資料表!$A:$C,3,FALSE))</f>
        <v/>
      </c>
      <c r="E1428" s="263"/>
      <c r="F1428" s="261" t="str">
        <f>IF($E1428="","",VLOOKUP($E1428,資料表!$G:$I,2,FALSE))</f>
        <v/>
      </c>
      <c r="G1428" s="262" t="str">
        <f>IF($E1428="","",VLOOKUP($E1428,資料表!$G:$I,3,FALSE))</f>
        <v/>
      </c>
      <c r="H1428" s="71"/>
      <c r="I1428" s="72"/>
      <c r="J1428" s="70"/>
      <c r="K1428" s="278">
        <f t="shared" si="46"/>
        <v>0</v>
      </c>
      <c r="L1428" s="278">
        <f t="shared" si="47"/>
        <v>0</v>
      </c>
      <c r="M1428" s="75"/>
      <c r="N1428" s="76"/>
      <c r="O1428" s="76"/>
      <c r="P1428" s="77"/>
      <c r="Q1428" s="18" t="str">
        <f>IF(B1428="","",VLOOKUP(B1428,資料表!$A$3:$D$198,4,0))</f>
        <v/>
      </c>
    </row>
    <row r="1429" spans="1:17" ht="20.100000000000001" customHeight="1">
      <c r="A1429" s="290" t="str">
        <f>IF(B1429="","",VLOOKUP(B1429,資料表!$A$3:$E$298,5,0))</f>
        <v/>
      </c>
      <c r="B1429" s="67"/>
      <c r="C1429" s="259" t="str">
        <f>IF($B1429="","",VLOOKUP($B1429,資料表!$A:$C,2,FALSE))</f>
        <v/>
      </c>
      <c r="D1429" s="259" t="str">
        <f>IF($B1429="","",VLOOKUP($B1429,資料表!$A:$C,3,FALSE))</f>
        <v/>
      </c>
      <c r="E1429" s="263"/>
      <c r="F1429" s="261" t="str">
        <f>IF($E1429="","",VLOOKUP($E1429,資料表!$G:$I,2,FALSE))</f>
        <v/>
      </c>
      <c r="G1429" s="262" t="str">
        <f>IF($E1429="","",VLOOKUP($E1429,資料表!$G:$I,3,FALSE))</f>
        <v/>
      </c>
      <c r="H1429" s="71"/>
      <c r="I1429" s="72"/>
      <c r="J1429" s="70"/>
      <c r="K1429" s="278">
        <f t="shared" si="46"/>
        <v>0</v>
      </c>
      <c r="L1429" s="278">
        <f t="shared" si="47"/>
        <v>0</v>
      </c>
      <c r="M1429" s="75"/>
      <c r="N1429" s="76"/>
      <c r="O1429" s="76"/>
      <c r="P1429" s="77"/>
      <c r="Q1429" s="18" t="str">
        <f>IF(B1429="","",VLOOKUP(B1429,資料表!$A$3:$D$198,4,0))</f>
        <v/>
      </c>
    </row>
    <row r="1430" spans="1:17" ht="20.100000000000001" customHeight="1">
      <c r="A1430" s="290" t="str">
        <f>IF(B1430="","",VLOOKUP(B1430,資料表!$A$3:$E$298,5,0))</f>
        <v/>
      </c>
      <c r="B1430" s="67"/>
      <c r="C1430" s="259" t="str">
        <f>IF($B1430="","",VLOOKUP($B1430,資料表!$A:$C,2,FALSE))</f>
        <v/>
      </c>
      <c r="D1430" s="259" t="str">
        <f>IF($B1430="","",VLOOKUP($B1430,資料表!$A:$C,3,FALSE))</f>
        <v/>
      </c>
      <c r="E1430" s="263"/>
      <c r="F1430" s="261" t="str">
        <f>IF($E1430="","",VLOOKUP($E1430,資料表!$G:$I,2,FALSE))</f>
        <v/>
      </c>
      <c r="G1430" s="262" t="str">
        <f>IF($E1430="","",VLOOKUP($E1430,資料表!$G:$I,3,FALSE))</f>
        <v/>
      </c>
      <c r="H1430" s="71"/>
      <c r="I1430" s="72"/>
      <c r="J1430" s="70"/>
      <c r="K1430" s="278">
        <f t="shared" si="46"/>
        <v>0</v>
      </c>
      <c r="L1430" s="278">
        <f t="shared" si="47"/>
        <v>0</v>
      </c>
      <c r="M1430" s="75"/>
      <c r="N1430" s="76"/>
      <c r="O1430" s="76"/>
      <c r="P1430" s="77"/>
      <c r="Q1430" s="18" t="str">
        <f>IF(B1430="","",VLOOKUP(B1430,資料表!$A$3:$D$198,4,0))</f>
        <v/>
      </c>
    </row>
    <row r="1431" spans="1:17" ht="20.100000000000001" customHeight="1">
      <c r="A1431" s="290" t="str">
        <f>IF(B1431="","",VLOOKUP(B1431,資料表!$A$3:$E$298,5,0))</f>
        <v/>
      </c>
      <c r="B1431" s="67"/>
      <c r="C1431" s="259" t="str">
        <f>IF($B1431="","",VLOOKUP($B1431,資料表!$A:$C,2,FALSE))</f>
        <v/>
      </c>
      <c r="D1431" s="259" t="str">
        <f>IF($B1431="","",VLOOKUP($B1431,資料表!$A:$C,3,FALSE))</f>
        <v/>
      </c>
      <c r="E1431" s="263"/>
      <c r="F1431" s="261" t="str">
        <f>IF($E1431="","",VLOOKUP($E1431,資料表!$G:$I,2,FALSE))</f>
        <v/>
      </c>
      <c r="G1431" s="262" t="str">
        <f>IF($E1431="","",VLOOKUP($E1431,資料表!$G:$I,3,FALSE))</f>
        <v/>
      </c>
      <c r="H1431" s="71"/>
      <c r="I1431" s="72"/>
      <c r="J1431" s="70"/>
      <c r="K1431" s="278">
        <f t="shared" si="46"/>
        <v>0</v>
      </c>
      <c r="L1431" s="278">
        <f t="shared" si="47"/>
        <v>0</v>
      </c>
      <c r="M1431" s="75"/>
      <c r="N1431" s="76"/>
      <c r="O1431" s="76"/>
      <c r="P1431" s="77"/>
      <c r="Q1431" s="18" t="str">
        <f>IF(B1431="","",VLOOKUP(B1431,資料表!$A$3:$D$198,4,0))</f>
        <v/>
      </c>
    </row>
    <row r="1432" spans="1:17" ht="20.100000000000001" customHeight="1">
      <c r="A1432" s="290" t="str">
        <f>IF(B1432="","",VLOOKUP(B1432,資料表!$A$3:$E$298,5,0))</f>
        <v/>
      </c>
      <c r="B1432" s="67"/>
      <c r="C1432" s="259" t="str">
        <f>IF($B1432="","",VLOOKUP($B1432,資料表!$A:$C,2,FALSE))</f>
        <v/>
      </c>
      <c r="D1432" s="259" t="str">
        <f>IF($B1432="","",VLOOKUP($B1432,資料表!$A:$C,3,FALSE))</f>
        <v/>
      </c>
      <c r="E1432" s="263"/>
      <c r="F1432" s="261" t="str">
        <f>IF($E1432="","",VLOOKUP($E1432,資料表!$G:$I,2,FALSE))</f>
        <v/>
      </c>
      <c r="G1432" s="262" t="str">
        <f>IF($E1432="","",VLOOKUP($E1432,資料表!$G:$I,3,FALSE))</f>
        <v/>
      </c>
      <c r="H1432" s="71"/>
      <c r="I1432" s="72"/>
      <c r="J1432" s="70"/>
      <c r="K1432" s="278">
        <f t="shared" si="46"/>
        <v>0</v>
      </c>
      <c r="L1432" s="278">
        <f t="shared" si="47"/>
        <v>0</v>
      </c>
      <c r="M1432" s="75"/>
      <c r="N1432" s="76"/>
      <c r="O1432" s="76"/>
      <c r="P1432" s="77"/>
      <c r="Q1432" s="18" t="str">
        <f>IF(B1432="","",VLOOKUP(B1432,資料表!$A$3:$D$198,4,0))</f>
        <v/>
      </c>
    </row>
    <row r="1433" spans="1:17" ht="20.100000000000001" customHeight="1">
      <c r="A1433" s="290" t="str">
        <f>IF(B1433="","",VLOOKUP(B1433,資料表!$A$3:$E$298,5,0))</f>
        <v/>
      </c>
      <c r="B1433" s="67"/>
      <c r="C1433" s="259" t="str">
        <f>IF($B1433="","",VLOOKUP($B1433,資料表!$A:$C,2,FALSE))</f>
        <v/>
      </c>
      <c r="D1433" s="259" t="str">
        <f>IF($B1433="","",VLOOKUP($B1433,資料表!$A:$C,3,FALSE))</f>
        <v/>
      </c>
      <c r="E1433" s="263"/>
      <c r="F1433" s="261" t="str">
        <f>IF($E1433="","",VLOOKUP($E1433,資料表!$G:$I,2,FALSE))</f>
        <v/>
      </c>
      <c r="G1433" s="262" t="str">
        <f>IF($E1433="","",VLOOKUP($E1433,資料表!$G:$I,3,FALSE))</f>
        <v/>
      </c>
      <c r="H1433" s="71"/>
      <c r="I1433" s="72"/>
      <c r="J1433" s="70"/>
      <c r="K1433" s="278">
        <f t="shared" si="46"/>
        <v>0</v>
      </c>
      <c r="L1433" s="278">
        <f t="shared" si="47"/>
        <v>0</v>
      </c>
      <c r="M1433" s="75"/>
      <c r="N1433" s="76"/>
      <c r="O1433" s="76"/>
      <c r="P1433" s="77"/>
      <c r="Q1433" s="18" t="str">
        <f>IF(B1433="","",VLOOKUP(B1433,資料表!$A$3:$D$198,4,0))</f>
        <v/>
      </c>
    </row>
    <row r="1434" spans="1:17" ht="20.100000000000001" customHeight="1">
      <c r="A1434" s="290" t="str">
        <f>IF(B1434="","",VLOOKUP(B1434,資料表!$A$3:$E$298,5,0))</f>
        <v/>
      </c>
      <c r="B1434" s="67"/>
      <c r="C1434" s="259" t="str">
        <f>IF($B1434="","",VLOOKUP($B1434,資料表!$A:$C,2,FALSE))</f>
        <v/>
      </c>
      <c r="D1434" s="259" t="str">
        <f>IF($B1434="","",VLOOKUP($B1434,資料表!$A:$C,3,FALSE))</f>
        <v/>
      </c>
      <c r="E1434" s="263"/>
      <c r="F1434" s="261" t="str">
        <f>IF($E1434="","",VLOOKUP($E1434,資料表!$G:$I,2,FALSE))</f>
        <v/>
      </c>
      <c r="G1434" s="262" t="str">
        <f>IF($E1434="","",VLOOKUP($E1434,資料表!$G:$I,3,FALSE))</f>
        <v/>
      </c>
      <c r="H1434" s="71"/>
      <c r="I1434" s="72"/>
      <c r="J1434" s="70"/>
      <c r="K1434" s="278">
        <f t="shared" si="46"/>
        <v>0</v>
      </c>
      <c r="L1434" s="278">
        <f t="shared" si="47"/>
        <v>0</v>
      </c>
      <c r="M1434" s="75"/>
      <c r="N1434" s="76"/>
      <c r="O1434" s="76"/>
      <c r="P1434" s="77"/>
      <c r="Q1434" s="18" t="str">
        <f>IF(B1434="","",VLOOKUP(B1434,資料表!$A$3:$D$198,4,0))</f>
        <v/>
      </c>
    </row>
    <row r="1435" spans="1:17" ht="20.100000000000001" customHeight="1">
      <c r="A1435" s="290" t="str">
        <f>IF(B1435="","",VLOOKUP(B1435,資料表!$A$3:$E$298,5,0))</f>
        <v/>
      </c>
      <c r="B1435" s="67"/>
      <c r="C1435" s="259" t="str">
        <f>IF($B1435="","",VLOOKUP($B1435,資料表!$A:$C,2,FALSE))</f>
        <v/>
      </c>
      <c r="D1435" s="259" t="str">
        <f>IF($B1435="","",VLOOKUP($B1435,資料表!$A:$C,3,FALSE))</f>
        <v/>
      </c>
      <c r="E1435" s="263"/>
      <c r="F1435" s="261" t="str">
        <f>IF($E1435="","",VLOOKUP($E1435,資料表!$G:$I,2,FALSE))</f>
        <v/>
      </c>
      <c r="G1435" s="262" t="str">
        <f>IF($E1435="","",VLOOKUP($E1435,資料表!$G:$I,3,FALSE))</f>
        <v/>
      </c>
      <c r="H1435" s="71"/>
      <c r="I1435" s="72"/>
      <c r="J1435" s="70"/>
      <c r="K1435" s="278">
        <f t="shared" si="46"/>
        <v>0</v>
      </c>
      <c r="L1435" s="278">
        <f t="shared" si="47"/>
        <v>0</v>
      </c>
      <c r="M1435" s="75"/>
      <c r="N1435" s="76"/>
      <c r="O1435" s="76"/>
      <c r="P1435" s="77"/>
      <c r="Q1435" s="18" t="str">
        <f>IF(B1435="","",VLOOKUP(B1435,資料表!$A$3:$D$198,4,0))</f>
        <v/>
      </c>
    </row>
    <row r="1436" spans="1:17" ht="20.100000000000001" customHeight="1">
      <c r="A1436" s="290" t="str">
        <f>IF(B1436="","",VLOOKUP(B1436,資料表!$A$3:$E$298,5,0))</f>
        <v/>
      </c>
      <c r="B1436" s="67"/>
      <c r="C1436" s="259" t="str">
        <f>IF($B1436="","",VLOOKUP($B1436,資料表!$A:$C,2,FALSE))</f>
        <v/>
      </c>
      <c r="D1436" s="259" t="str">
        <f>IF($B1436="","",VLOOKUP($B1436,資料表!$A:$C,3,FALSE))</f>
        <v/>
      </c>
      <c r="E1436" s="263"/>
      <c r="F1436" s="261" t="str">
        <f>IF($E1436="","",VLOOKUP($E1436,資料表!$G:$I,2,FALSE))</f>
        <v/>
      </c>
      <c r="G1436" s="262" t="str">
        <f>IF($E1436="","",VLOOKUP($E1436,資料表!$G:$I,3,FALSE))</f>
        <v/>
      </c>
      <c r="H1436" s="71"/>
      <c r="I1436" s="72"/>
      <c r="J1436" s="70"/>
      <c r="K1436" s="278">
        <f t="shared" si="46"/>
        <v>0</v>
      </c>
      <c r="L1436" s="278">
        <f t="shared" si="47"/>
        <v>0</v>
      </c>
      <c r="M1436" s="75"/>
      <c r="N1436" s="76"/>
      <c r="O1436" s="76"/>
      <c r="P1436" s="77"/>
      <c r="Q1436" s="18" t="str">
        <f>IF(B1436="","",VLOOKUP(B1436,資料表!$A$3:$D$198,4,0))</f>
        <v/>
      </c>
    </row>
    <row r="1437" spans="1:17" ht="20.100000000000001" customHeight="1">
      <c r="A1437" s="290" t="str">
        <f>IF(B1437="","",VLOOKUP(B1437,資料表!$A$3:$E$298,5,0))</f>
        <v/>
      </c>
      <c r="B1437" s="67"/>
      <c r="C1437" s="259" t="str">
        <f>IF($B1437="","",VLOOKUP($B1437,資料表!$A:$C,2,FALSE))</f>
        <v/>
      </c>
      <c r="D1437" s="259" t="str">
        <f>IF($B1437="","",VLOOKUP($B1437,資料表!$A:$C,3,FALSE))</f>
        <v/>
      </c>
      <c r="E1437" s="263"/>
      <c r="F1437" s="261" t="str">
        <f>IF($E1437="","",VLOOKUP($E1437,資料表!$G:$I,2,FALSE))</f>
        <v/>
      </c>
      <c r="G1437" s="262" t="str">
        <f>IF($E1437="","",VLOOKUP($E1437,資料表!$G:$I,3,FALSE))</f>
        <v/>
      </c>
      <c r="H1437" s="71"/>
      <c r="I1437" s="72"/>
      <c r="J1437" s="70"/>
      <c r="K1437" s="278">
        <f t="shared" si="46"/>
        <v>0</v>
      </c>
      <c r="L1437" s="278">
        <f t="shared" si="47"/>
        <v>0</v>
      </c>
      <c r="M1437" s="75"/>
      <c r="N1437" s="76"/>
      <c r="O1437" s="76"/>
      <c r="P1437" s="77"/>
      <c r="Q1437" s="18" t="str">
        <f>IF(B1437="","",VLOOKUP(B1437,資料表!$A$3:$D$198,4,0))</f>
        <v/>
      </c>
    </row>
    <row r="1438" spans="1:17" ht="20.100000000000001" customHeight="1">
      <c r="A1438" s="290" t="str">
        <f>IF(B1438="","",VLOOKUP(B1438,資料表!$A$3:$E$298,5,0))</f>
        <v/>
      </c>
      <c r="B1438" s="67"/>
      <c r="C1438" s="259" t="str">
        <f>IF($B1438="","",VLOOKUP($B1438,資料表!$A:$C,2,FALSE))</f>
        <v/>
      </c>
      <c r="D1438" s="259" t="str">
        <f>IF($B1438="","",VLOOKUP($B1438,資料表!$A:$C,3,FALSE))</f>
        <v/>
      </c>
      <c r="E1438" s="263"/>
      <c r="F1438" s="261" t="str">
        <f>IF($E1438="","",VLOOKUP($E1438,資料表!$G:$I,2,FALSE))</f>
        <v/>
      </c>
      <c r="G1438" s="262" t="str">
        <f>IF($E1438="","",VLOOKUP($E1438,資料表!$G:$I,3,FALSE))</f>
        <v/>
      </c>
      <c r="H1438" s="71"/>
      <c r="I1438" s="72"/>
      <c r="J1438" s="70"/>
      <c r="K1438" s="278">
        <f t="shared" si="46"/>
        <v>0</v>
      </c>
      <c r="L1438" s="278">
        <f t="shared" si="47"/>
        <v>0</v>
      </c>
      <c r="M1438" s="75"/>
      <c r="N1438" s="76"/>
      <c r="O1438" s="76"/>
      <c r="P1438" s="77"/>
      <c r="Q1438" s="18" t="str">
        <f>IF(B1438="","",VLOOKUP(B1438,資料表!$A$3:$D$198,4,0))</f>
        <v/>
      </c>
    </row>
    <row r="1439" spans="1:17" ht="20.100000000000001" customHeight="1">
      <c r="A1439" s="290" t="str">
        <f>IF(B1439="","",VLOOKUP(B1439,資料表!$A$3:$E$298,5,0))</f>
        <v/>
      </c>
      <c r="B1439" s="67"/>
      <c r="C1439" s="259" t="str">
        <f>IF($B1439="","",VLOOKUP($B1439,資料表!$A:$C,2,FALSE))</f>
        <v/>
      </c>
      <c r="D1439" s="259" t="str">
        <f>IF($B1439="","",VLOOKUP($B1439,資料表!$A:$C,3,FALSE))</f>
        <v/>
      </c>
      <c r="E1439" s="263"/>
      <c r="F1439" s="261" t="str">
        <f>IF($E1439="","",VLOOKUP($E1439,資料表!$G:$I,2,FALSE))</f>
        <v/>
      </c>
      <c r="G1439" s="262" t="str">
        <f>IF($E1439="","",VLOOKUP($E1439,資料表!$G:$I,3,FALSE))</f>
        <v/>
      </c>
      <c r="H1439" s="71"/>
      <c r="I1439" s="72"/>
      <c r="J1439" s="70"/>
      <c r="K1439" s="278">
        <f t="shared" si="46"/>
        <v>0</v>
      </c>
      <c r="L1439" s="278">
        <f t="shared" si="47"/>
        <v>0</v>
      </c>
      <c r="M1439" s="75"/>
      <c r="N1439" s="76"/>
      <c r="O1439" s="76"/>
      <c r="P1439" s="77"/>
      <c r="Q1439" s="18" t="str">
        <f>IF(B1439="","",VLOOKUP(B1439,資料表!$A$3:$D$198,4,0))</f>
        <v/>
      </c>
    </row>
    <row r="1440" spans="1:17" ht="20.100000000000001" customHeight="1">
      <c r="A1440" s="290" t="str">
        <f>IF(B1440="","",VLOOKUP(B1440,資料表!$A$3:$E$298,5,0))</f>
        <v/>
      </c>
      <c r="B1440" s="67"/>
      <c r="C1440" s="259" t="str">
        <f>IF($B1440="","",VLOOKUP($B1440,資料表!$A:$C,2,FALSE))</f>
        <v/>
      </c>
      <c r="D1440" s="259" t="str">
        <f>IF($B1440="","",VLOOKUP($B1440,資料表!$A:$C,3,FALSE))</f>
        <v/>
      </c>
      <c r="E1440" s="263"/>
      <c r="F1440" s="261" t="str">
        <f>IF($E1440="","",VLOOKUP($E1440,資料表!$G:$I,2,FALSE))</f>
        <v/>
      </c>
      <c r="G1440" s="262" t="str">
        <f>IF($E1440="","",VLOOKUP($E1440,資料表!$G:$I,3,FALSE))</f>
        <v/>
      </c>
      <c r="H1440" s="71"/>
      <c r="I1440" s="72"/>
      <c r="J1440" s="70"/>
      <c r="K1440" s="278">
        <f t="shared" si="46"/>
        <v>0</v>
      </c>
      <c r="L1440" s="278">
        <f t="shared" si="47"/>
        <v>0</v>
      </c>
      <c r="M1440" s="75"/>
      <c r="N1440" s="76"/>
      <c r="O1440" s="76"/>
      <c r="P1440" s="77"/>
      <c r="Q1440" s="18" t="str">
        <f>IF(B1440="","",VLOOKUP(B1440,資料表!$A$3:$D$198,4,0))</f>
        <v/>
      </c>
    </row>
    <row r="1441" spans="1:17" ht="20.100000000000001" customHeight="1">
      <c r="A1441" s="290" t="str">
        <f>IF(B1441="","",VLOOKUP(B1441,資料表!$A$3:$E$298,5,0))</f>
        <v/>
      </c>
      <c r="B1441" s="67"/>
      <c r="C1441" s="259" t="str">
        <f>IF($B1441="","",VLOOKUP($B1441,資料表!$A:$C,2,FALSE))</f>
        <v/>
      </c>
      <c r="D1441" s="259" t="str">
        <f>IF($B1441="","",VLOOKUP($B1441,資料表!$A:$C,3,FALSE))</f>
        <v/>
      </c>
      <c r="E1441" s="263"/>
      <c r="F1441" s="261" t="str">
        <f>IF($E1441="","",VLOOKUP($E1441,資料表!$G:$I,2,FALSE))</f>
        <v/>
      </c>
      <c r="G1441" s="262" t="str">
        <f>IF($E1441="","",VLOOKUP($E1441,資料表!$G:$I,3,FALSE))</f>
        <v/>
      </c>
      <c r="H1441" s="71"/>
      <c r="I1441" s="72"/>
      <c r="J1441" s="70"/>
      <c r="K1441" s="278">
        <f t="shared" si="46"/>
        <v>0</v>
      </c>
      <c r="L1441" s="278">
        <f t="shared" si="47"/>
        <v>0</v>
      </c>
      <c r="M1441" s="75"/>
      <c r="N1441" s="76"/>
      <c r="O1441" s="76"/>
      <c r="P1441" s="77"/>
      <c r="Q1441" s="18" t="str">
        <f>IF(B1441="","",VLOOKUP(B1441,資料表!$A$3:$D$198,4,0))</f>
        <v/>
      </c>
    </row>
    <row r="1442" spans="1:17" ht="20.100000000000001" customHeight="1">
      <c r="A1442" s="290" t="str">
        <f>IF(B1442="","",VLOOKUP(B1442,資料表!$A$3:$E$298,5,0))</f>
        <v/>
      </c>
      <c r="B1442" s="67"/>
      <c r="C1442" s="259" t="str">
        <f>IF($B1442="","",VLOOKUP($B1442,資料表!$A:$C,2,FALSE))</f>
        <v/>
      </c>
      <c r="D1442" s="259" t="str">
        <f>IF($B1442="","",VLOOKUP($B1442,資料表!$A:$C,3,FALSE))</f>
        <v/>
      </c>
      <c r="E1442" s="263"/>
      <c r="F1442" s="261" t="str">
        <f>IF($E1442="","",VLOOKUP($E1442,資料表!$G:$I,2,FALSE))</f>
        <v/>
      </c>
      <c r="G1442" s="262" t="str">
        <f>IF($E1442="","",VLOOKUP($E1442,資料表!$G:$I,3,FALSE))</f>
        <v/>
      </c>
      <c r="H1442" s="71"/>
      <c r="I1442" s="72"/>
      <c r="J1442" s="70"/>
      <c r="K1442" s="278">
        <f t="shared" si="46"/>
        <v>0</v>
      </c>
      <c r="L1442" s="278">
        <f t="shared" si="47"/>
        <v>0</v>
      </c>
      <c r="M1442" s="75"/>
      <c r="N1442" s="76"/>
      <c r="O1442" s="76"/>
      <c r="P1442" s="77"/>
      <c r="Q1442" s="18" t="str">
        <f>IF(B1442="","",VLOOKUP(B1442,資料表!$A$3:$D$198,4,0))</f>
        <v/>
      </c>
    </row>
    <row r="1443" spans="1:17" ht="20.100000000000001" customHeight="1">
      <c r="A1443" s="290" t="str">
        <f>IF(B1443="","",VLOOKUP(B1443,資料表!$A$3:$E$298,5,0))</f>
        <v/>
      </c>
      <c r="B1443" s="67"/>
      <c r="C1443" s="259" t="str">
        <f>IF($B1443="","",VLOOKUP($B1443,資料表!$A:$C,2,FALSE))</f>
        <v/>
      </c>
      <c r="D1443" s="259" t="str">
        <f>IF($B1443="","",VLOOKUP($B1443,資料表!$A:$C,3,FALSE))</f>
        <v/>
      </c>
      <c r="E1443" s="263"/>
      <c r="F1443" s="261" t="str">
        <f>IF($E1443="","",VLOOKUP($E1443,資料表!$G:$I,2,FALSE))</f>
        <v/>
      </c>
      <c r="G1443" s="262" t="str">
        <f>IF($E1443="","",VLOOKUP($E1443,資料表!$G:$I,3,FALSE))</f>
        <v/>
      </c>
      <c r="H1443" s="71"/>
      <c r="I1443" s="72"/>
      <c r="J1443" s="70"/>
      <c r="K1443" s="278">
        <f t="shared" si="46"/>
        <v>0</v>
      </c>
      <c r="L1443" s="278">
        <f t="shared" si="47"/>
        <v>0</v>
      </c>
      <c r="M1443" s="75"/>
      <c r="N1443" s="76"/>
      <c r="O1443" s="76"/>
      <c r="P1443" s="77"/>
      <c r="Q1443" s="18" t="str">
        <f>IF(B1443="","",VLOOKUP(B1443,資料表!$A$3:$D$198,4,0))</f>
        <v/>
      </c>
    </row>
    <row r="1444" spans="1:17" ht="20.100000000000001" customHeight="1">
      <c r="A1444" s="290" t="str">
        <f>IF(B1444="","",VLOOKUP(B1444,資料表!$A$3:$E$298,5,0))</f>
        <v/>
      </c>
      <c r="B1444" s="67"/>
      <c r="C1444" s="259" t="str">
        <f>IF($B1444="","",VLOOKUP($B1444,資料表!$A:$C,2,FALSE))</f>
        <v/>
      </c>
      <c r="D1444" s="259" t="str">
        <f>IF($B1444="","",VLOOKUP($B1444,資料表!$A:$C,3,FALSE))</f>
        <v/>
      </c>
      <c r="E1444" s="263"/>
      <c r="F1444" s="261" t="str">
        <f>IF($E1444="","",VLOOKUP($E1444,資料表!$G:$I,2,FALSE))</f>
        <v/>
      </c>
      <c r="G1444" s="262" t="str">
        <f>IF($E1444="","",VLOOKUP($E1444,資料表!$G:$I,3,FALSE))</f>
        <v/>
      </c>
      <c r="H1444" s="71"/>
      <c r="I1444" s="72"/>
      <c r="J1444" s="70"/>
      <c r="K1444" s="278">
        <f t="shared" si="46"/>
        <v>0</v>
      </c>
      <c r="L1444" s="278">
        <f t="shared" si="47"/>
        <v>0</v>
      </c>
      <c r="M1444" s="75"/>
      <c r="N1444" s="76"/>
      <c r="O1444" s="76"/>
      <c r="P1444" s="77"/>
      <c r="Q1444" s="18" t="str">
        <f>IF(B1444="","",VLOOKUP(B1444,資料表!$A$3:$D$198,4,0))</f>
        <v/>
      </c>
    </row>
    <row r="1445" spans="1:17" ht="20.100000000000001" customHeight="1">
      <c r="A1445" s="290" t="str">
        <f>IF(B1445="","",VLOOKUP(B1445,資料表!$A$3:$E$298,5,0))</f>
        <v/>
      </c>
      <c r="B1445" s="67"/>
      <c r="C1445" s="259" t="str">
        <f>IF($B1445="","",VLOOKUP($B1445,資料表!$A:$C,2,FALSE))</f>
        <v/>
      </c>
      <c r="D1445" s="259" t="str">
        <f>IF($B1445="","",VLOOKUP($B1445,資料表!$A:$C,3,FALSE))</f>
        <v/>
      </c>
      <c r="E1445" s="263"/>
      <c r="F1445" s="261" t="str">
        <f>IF($E1445="","",VLOOKUP($E1445,資料表!$G:$I,2,FALSE))</f>
        <v/>
      </c>
      <c r="G1445" s="262" t="str">
        <f>IF($E1445="","",VLOOKUP($E1445,資料表!$G:$I,3,FALSE))</f>
        <v/>
      </c>
      <c r="H1445" s="71"/>
      <c r="I1445" s="72"/>
      <c r="J1445" s="70"/>
      <c r="K1445" s="278">
        <f t="shared" si="46"/>
        <v>0</v>
      </c>
      <c r="L1445" s="278">
        <f t="shared" si="47"/>
        <v>0</v>
      </c>
      <c r="M1445" s="75"/>
      <c r="N1445" s="76"/>
      <c r="O1445" s="76"/>
      <c r="P1445" s="77"/>
      <c r="Q1445" s="18" t="str">
        <f>IF(B1445="","",VLOOKUP(B1445,資料表!$A$3:$D$198,4,0))</f>
        <v/>
      </c>
    </row>
    <row r="1446" spans="1:17" ht="20.100000000000001" customHeight="1">
      <c r="A1446" s="290" t="str">
        <f>IF(B1446="","",VLOOKUP(B1446,資料表!$A$3:$E$298,5,0))</f>
        <v/>
      </c>
      <c r="B1446" s="67"/>
      <c r="C1446" s="259" t="str">
        <f>IF($B1446="","",VLOOKUP($B1446,資料表!$A:$C,2,FALSE))</f>
        <v/>
      </c>
      <c r="D1446" s="259" t="str">
        <f>IF($B1446="","",VLOOKUP($B1446,資料表!$A:$C,3,FALSE))</f>
        <v/>
      </c>
      <c r="E1446" s="263"/>
      <c r="F1446" s="261" t="str">
        <f>IF($E1446="","",VLOOKUP($E1446,資料表!$G:$I,2,FALSE))</f>
        <v/>
      </c>
      <c r="G1446" s="262" t="str">
        <f>IF($E1446="","",VLOOKUP($E1446,資料表!$G:$I,3,FALSE))</f>
        <v/>
      </c>
      <c r="H1446" s="71"/>
      <c r="I1446" s="72"/>
      <c r="J1446" s="70"/>
      <c r="K1446" s="278">
        <f t="shared" si="46"/>
        <v>0</v>
      </c>
      <c r="L1446" s="278">
        <f t="shared" si="47"/>
        <v>0</v>
      </c>
      <c r="M1446" s="75"/>
      <c r="N1446" s="76"/>
      <c r="O1446" s="76"/>
      <c r="P1446" s="77"/>
      <c r="Q1446" s="18" t="str">
        <f>IF(B1446="","",VLOOKUP(B1446,資料表!$A$3:$D$198,4,0))</f>
        <v/>
      </c>
    </row>
    <row r="1447" spans="1:17" ht="20.100000000000001" customHeight="1">
      <c r="A1447" s="290" t="str">
        <f>IF(B1447="","",VLOOKUP(B1447,資料表!$A$3:$E$298,5,0))</f>
        <v/>
      </c>
      <c r="B1447" s="67"/>
      <c r="C1447" s="259" t="str">
        <f>IF($B1447="","",VLOOKUP($B1447,資料表!$A:$C,2,FALSE))</f>
        <v/>
      </c>
      <c r="D1447" s="259" t="str">
        <f>IF($B1447="","",VLOOKUP($B1447,資料表!$A:$C,3,FALSE))</f>
        <v/>
      </c>
      <c r="E1447" s="263"/>
      <c r="F1447" s="261" t="str">
        <f>IF($E1447="","",VLOOKUP($E1447,資料表!$G:$I,2,FALSE))</f>
        <v/>
      </c>
      <c r="G1447" s="262" t="str">
        <f>IF($E1447="","",VLOOKUP($E1447,資料表!$G:$I,3,FALSE))</f>
        <v/>
      </c>
      <c r="H1447" s="71"/>
      <c r="I1447" s="72"/>
      <c r="J1447" s="70"/>
      <c r="K1447" s="278">
        <f t="shared" si="46"/>
        <v>0</v>
      </c>
      <c r="L1447" s="278">
        <f t="shared" si="47"/>
        <v>0</v>
      </c>
      <c r="M1447" s="75"/>
      <c r="N1447" s="76"/>
      <c r="O1447" s="76"/>
      <c r="P1447" s="77"/>
      <c r="Q1447" s="18" t="str">
        <f>IF(B1447="","",VLOOKUP(B1447,資料表!$A$3:$D$198,4,0))</f>
        <v/>
      </c>
    </row>
    <row r="1448" spans="1:17" ht="20.100000000000001" customHeight="1">
      <c r="A1448" s="290" t="str">
        <f>IF(B1448="","",VLOOKUP(B1448,資料表!$A$3:$E$298,5,0))</f>
        <v/>
      </c>
      <c r="B1448" s="67"/>
      <c r="C1448" s="259" t="str">
        <f>IF($B1448="","",VLOOKUP($B1448,資料表!$A:$C,2,FALSE))</f>
        <v/>
      </c>
      <c r="D1448" s="259" t="str">
        <f>IF($B1448="","",VLOOKUP($B1448,資料表!$A:$C,3,FALSE))</f>
        <v/>
      </c>
      <c r="E1448" s="263"/>
      <c r="F1448" s="261" t="str">
        <f>IF($E1448="","",VLOOKUP($E1448,資料表!$G:$I,2,FALSE))</f>
        <v/>
      </c>
      <c r="G1448" s="262" t="str">
        <f>IF($E1448="","",VLOOKUP($E1448,資料表!$G:$I,3,FALSE))</f>
        <v/>
      </c>
      <c r="H1448" s="71"/>
      <c r="I1448" s="72"/>
      <c r="J1448" s="70"/>
      <c r="K1448" s="278">
        <f t="shared" si="46"/>
        <v>0</v>
      </c>
      <c r="L1448" s="278">
        <f t="shared" si="47"/>
        <v>0</v>
      </c>
      <c r="M1448" s="75"/>
      <c r="N1448" s="76"/>
      <c r="O1448" s="76"/>
      <c r="P1448" s="77"/>
      <c r="Q1448" s="18" t="str">
        <f>IF(B1448="","",VLOOKUP(B1448,資料表!$A$3:$D$198,4,0))</f>
        <v/>
      </c>
    </row>
    <row r="1449" spans="1:17" ht="20.100000000000001" customHeight="1">
      <c r="A1449" s="290" t="str">
        <f>IF(B1449="","",VLOOKUP(B1449,資料表!$A$3:$E$298,5,0))</f>
        <v/>
      </c>
      <c r="B1449" s="67"/>
      <c r="C1449" s="259" t="str">
        <f>IF($B1449="","",VLOOKUP($B1449,資料表!$A:$C,2,FALSE))</f>
        <v/>
      </c>
      <c r="D1449" s="259" t="str">
        <f>IF($B1449="","",VLOOKUP($B1449,資料表!$A:$C,3,FALSE))</f>
        <v/>
      </c>
      <c r="E1449" s="263"/>
      <c r="F1449" s="261" t="str">
        <f>IF($E1449="","",VLOOKUP($E1449,資料表!$G:$I,2,FALSE))</f>
        <v/>
      </c>
      <c r="G1449" s="262" t="str">
        <f>IF($E1449="","",VLOOKUP($E1449,資料表!$G:$I,3,FALSE))</f>
        <v/>
      </c>
      <c r="H1449" s="71"/>
      <c r="I1449" s="72"/>
      <c r="J1449" s="70"/>
      <c r="K1449" s="278">
        <f t="shared" si="46"/>
        <v>0</v>
      </c>
      <c r="L1449" s="278">
        <f t="shared" si="47"/>
        <v>0</v>
      </c>
      <c r="M1449" s="75"/>
      <c r="N1449" s="76"/>
      <c r="O1449" s="76"/>
      <c r="P1449" s="77"/>
      <c r="Q1449" s="18" t="str">
        <f>IF(B1449="","",VLOOKUP(B1449,資料表!$A$3:$D$198,4,0))</f>
        <v/>
      </c>
    </row>
    <row r="1450" spans="1:17" ht="20.100000000000001" customHeight="1">
      <c r="A1450" s="290" t="str">
        <f>IF(B1450="","",VLOOKUP(B1450,資料表!$A$3:$E$298,5,0))</f>
        <v/>
      </c>
      <c r="B1450" s="67"/>
      <c r="C1450" s="259" t="str">
        <f>IF($B1450="","",VLOOKUP($B1450,資料表!$A:$C,2,FALSE))</f>
        <v/>
      </c>
      <c r="D1450" s="259" t="str">
        <f>IF($B1450="","",VLOOKUP($B1450,資料表!$A:$C,3,FALSE))</f>
        <v/>
      </c>
      <c r="E1450" s="263"/>
      <c r="F1450" s="261" t="str">
        <f>IF($E1450="","",VLOOKUP($E1450,資料表!$G:$I,2,FALSE))</f>
        <v/>
      </c>
      <c r="G1450" s="262" t="str">
        <f>IF($E1450="","",VLOOKUP($E1450,資料表!$G:$I,3,FALSE))</f>
        <v/>
      </c>
      <c r="H1450" s="71"/>
      <c r="I1450" s="72"/>
      <c r="J1450" s="70"/>
      <c r="K1450" s="278">
        <f t="shared" si="46"/>
        <v>0</v>
      </c>
      <c r="L1450" s="278">
        <f t="shared" si="47"/>
        <v>0</v>
      </c>
      <c r="M1450" s="75"/>
      <c r="N1450" s="76"/>
      <c r="O1450" s="76"/>
      <c r="P1450" s="77"/>
      <c r="Q1450" s="18" t="str">
        <f>IF(B1450="","",VLOOKUP(B1450,資料表!$A$3:$D$198,4,0))</f>
        <v/>
      </c>
    </row>
    <row r="1451" spans="1:17" ht="20.100000000000001" customHeight="1">
      <c r="A1451" s="290" t="str">
        <f>IF(B1451="","",VLOOKUP(B1451,資料表!$A$3:$E$298,5,0))</f>
        <v/>
      </c>
      <c r="B1451" s="67"/>
      <c r="C1451" s="259" t="str">
        <f>IF($B1451="","",VLOOKUP($B1451,資料表!$A:$C,2,FALSE))</f>
        <v/>
      </c>
      <c r="D1451" s="259" t="str">
        <f>IF($B1451="","",VLOOKUP($B1451,資料表!$A:$C,3,FALSE))</f>
        <v/>
      </c>
      <c r="E1451" s="263"/>
      <c r="F1451" s="261" t="str">
        <f>IF($E1451="","",VLOOKUP($E1451,資料表!$G:$I,2,FALSE))</f>
        <v/>
      </c>
      <c r="G1451" s="262" t="str">
        <f>IF($E1451="","",VLOOKUP($E1451,資料表!$G:$I,3,FALSE))</f>
        <v/>
      </c>
      <c r="H1451" s="71"/>
      <c r="I1451" s="72"/>
      <c r="J1451" s="70"/>
      <c r="K1451" s="278">
        <f t="shared" si="46"/>
        <v>0</v>
      </c>
      <c r="L1451" s="278">
        <f t="shared" si="47"/>
        <v>0</v>
      </c>
      <c r="M1451" s="75"/>
      <c r="N1451" s="76"/>
      <c r="O1451" s="76"/>
      <c r="P1451" s="77"/>
      <c r="Q1451" s="18" t="str">
        <f>IF(B1451="","",VLOOKUP(B1451,資料表!$A$3:$D$198,4,0))</f>
        <v/>
      </c>
    </row>
    <row r="1452" spans="1:17" ht="20.100000000000001" customHeight="1">
      <c r="A1452" s="290" t="str">
        <f>IF(B1452="","",VLOOKUP(B1452,資料表!$A$3:$E$298,5,0))</f>
        <v/>
      </c>
      <c r="B1452" s="67"/>
      <c r="C1452" s="259" t="str">
        <f>IF($B1452="","",VLOOKUP($B1452,資料表!$A:$C,2,FALSE))</f>
        <v/>
      </c>
      <c r="D1452" s="259" t="str">
        <f>IF($B1452="","",VLOOKUP($B1452,資料表!$A:$C,3,FALSE))</f>
        <v/>
      </c>
      <c r="E1452" s="263"/>
      <c r="F1452" s="261" t="str">
        <f>IF($E1452="","",VLOOKUP($E1452,資料表!$G:$I,2,FALSE))</f>
        <v/>
      </c>
      <c r="G1452" s="262" t="str">
        <f>IF($E1452="","",VLOOKUP($E1452,資料表!$G:$I,3,FALSE))</f>
        <v/>
      </c>
      <c r="H1452" s="71"/>
      <c r="I1452" s="72"/>
      <c r="J1452" s="70"/>
      <c r="K1452" s="278">
        <f t="shared" si="46"/>
        <v>0</v>
      </c>
      <c r="L1452" s="278">
        <f t="shared" si="47"/>
        <v>0</v>
      </c>
      <c r="M1452" s="75"/>
      <c r="N1452" s="76"/>
      <c r="O1452" s="76"/>
      <c r="P1452" s="77"/>
      <c r="Q1452" s="18" t="str">
        <f>IF(B1452="","",VLOOKUP(B1452,資料表!$A$3:$D$198,4,0))</f>
        <v/>
      </c>
    </row>
    <row r="1453" spans="1:17" ht="20.100000000000001" customHeight="1">
      <c r="A1453" s="290" t="str">
        <f>IF(B1453="","",VLOOKUP(B1453,資料表!$A$3:$E$298,5,0))</f>
        <v/>
      </c>
      <c r="B1453" s="67"/>
      <c r="C1453" s="259" t="str">
        <f>IF($B1453="","",VLOOKUP($B1453,資料表!$A:$C,2,FALSE))</f>
        <v/>
      </c>
      <c r="D1453" s="259" t="str">
        <f>IF($B1453="","",VLOOKUP($B1453,資料表!$A:$C,3,FALSE))</f>
        <v/>
      </c>
      <c r="E1453" s="263"/>
      <c r="F1453" s="261" t="str">
        <f>IF($E1453="","",VLOOKUP($E1453,資料表!$G:$I,2,FALSE))</f>
        <v/>
      </c>
      <c r="G1453" s="262" t="str">
        <f>IF($E1453="","",VLOOKUP($E1453,資料表!$G:$I,3,FALSE))</f>
        <v/>
      </c>
      <c r="H1453" s="71"/>
      <c r="I1453" s="72"/>
      <c r="J1453" s="70"/>
      <c r="K1453" s="278">
        <f t="shared" si="46"/>
        <v>0</v>
      </c>
      <c r="L1453" s="278">
        <f t="shared" si="47"/>
        <v>0</v>
      </c>
      <c r="M1453" s="75"/>
      <c r="N1453" s="76"/>
      <c r="O1453" s="76"/>
      <c r="P1453" s="77"/>
      <c r="Q1453" s="18" t="str">
        <f>IF(B1453="","",VLOOKUP(B1453,資料表!$A$3:$D$198,4,0))</f>
        <v/>
      </c>
    </row>
    <row r="1454" spans="1:17" ht="20.100000000000001" customHeight="1">
      <c r="A1454" s="290" t="str">
        <f>IF(B1454="","",VLOOKUP(B1454,資料表!$A$3:$E$298,5,0))</f>
        <v/>
      </c>
      <c r="B1454" s="67"/>
      <c r="C1454" s="259" t="str">
        <f>IF($B1454="","",VLOOKUP($B1454,資料表!$A:$C,2,FALSE))</f>
        <v/>
      </c>
      <c r="D1454" s="259" t="str">
        <f>IF($B1454="","",VLOOKUP($B1454,資料表!$A:$C,3,FALSE))</f>
        <v/>
      </c>
      <c r="E1454" s="263"/>
      <c r="F1454" s="261" t="str">
        <f>IF($E1454="","",VLOOKUP($E1454,資料表!$G:$I,2,FALSE))</f>
        <v/>
      </c>
      <c r="G1454" s="262" t="str">
        <f>IF($E1454="","",VLOOKUP($E1454,資料表!$G:$I,3,FALSE))</f>
        <v/>
      </c>
      <c r="H1454" s="71"/>
      <c r="I1454" s="72"/>
      <c r="J1454" s="70"/>
      <c r="K1454" s="278">
        <f t="shared" si="46"/>
        <v>0</v>
      </c>
      <c r="L1454" s="278">
        <f t="shared" si="47"/>
        <v>0</v>
      </c>
      <c r="M1454" s="75"/>
      <c r="N1454" s="76"/>
      <c r="O1454" s="76"/>
      <c r="P1454" s="77"/>
      <c r="Q1454" s="18" t="str">
        <f>IF(B1454="","",VLOOKUP(B1454,資料表!$A$3:$D$198,4,0))</f>
        <v/>
      </c>
    </row>
    <row r="1455" spans="1:17" ht="20.100000000000001" customHeight="1">
      <c r="A1455" s="290" t="str">
        <f>IF(B1455="","",VLOOKUP(B1455,資料表!$A$3:$E$298,5,0))</f>
        <v/>
      </c>
      <c r="B1455" s="67"/>
      <c r="C1455" s="259" t="str">
        <f>IF($B1455="","",VLOOKUP($B1455,資料表!$A:$C,2,FALSE))</f>
        <v/>
      </c>
      <c r="D1455" s="259" t="str">
        <f>IF($B1455="","",VLOOKUP($B1455,資料表!$A:$C,3,FALSE))</f>
        <v/>
      </c>
      <c r="E1455" s="263"/>
      <c r="F1455" s="261" t="str">
        <f>IF($E1455="","",VLOOKUP($E1455,資料表!$G:$I,2,FALSE))</f>
        <v/>
      </c>
      <c r="G1455" s="262" t="str">
        <f>IF($E1455="","",VLOOKUP($E1455,資料表!$G:$I,3,FALSE))</f>
        <v/>
      </c>
      <c r="H1455" s="71"/>
      <c r="I1455" s="72"/>
      <c r="J1455" s="70"/>
      <c r="K1455" s="278">
        <f t="shared" si="46"/>
        <v>0</v>
      </c>
      <c r="L1455" s="278">
        <f t="shared" si="47"/>
        <v>0</v>
      </c>
      <c r="M1455" s="75"/>
      <c r="N1455" s="76"/>
      <c r="O1455" s="76"/>
      <c r="P1455" s="77"/>
      <c r="Q1455" s="18" t="str">
        <f>IF(B1455="","",VLOOKUP(B1455,資料表!$A$3:$D$198,4,0))</f>
        <v/>
      </c>
    </row>
    <row r="1456" spans="1:17" ht="20.100000000000001" customHeight="1">
      <c r="A1456" s="290" t="str">
        <f>IF(B1456="","",VLOOKUP(B1456,資料表!$A$3:$E$298,5,0))</f>
        <v/>
      </c>
      <c r="B1456" s="67"/>
      <c r="C1456" s="259" t="str">
        <f>IF($B1456="","",VLOOKUP($B1456,資料表!$A:$C,2,FALSE))</f>
        <v/>
      </c>
      <c r="D1456" s="259" t="str">
        <f>IF($B1456="","",VLOOKUP($B1456,資料表!$A:$C,3,FALSE))</f>
        <v/>
      </c>
      <c r="E1456" s="263"/>
      <c r="F1456" s="261" t="str">
        <f>IF($E1456="","",VLOOKUP($E1456,資料表!$G:$I,2,FALSE))</f>
        <v/>
      </c>
      <c r="G1456" s="262" t="str">
        <f>IF($E1456="","",VLOOKUP($E1456,資料表!$G:$I,3,FALSE))</f>
        <v/>
      </c>
      <c r="H1456" s="71"/>
      <c r="I1456" s="72"/>
      <c r="J1456" s="70"/>
      <c r="K1456" s="278">
        <f t="shared" si="46"/>
        <v>0</v>
      </c>
      <c r="L1456" s="278">
        <f t="shared" si="47"/>
        <v>0</v>
      </c>
      <c r="M1456" s="75"/>
      <c r="N1456" s="76"/>
      <c r="O1456" s="76"/>
      <c r="P1456" s="77"/>
      <c r="Q1456" s="18" t="str">
        <f>IF(B1456="","",VLOOKUP(B1456,資料表!$A$3:$D$198,4,0))</f>
        <v/>
      </c>
    </row>
    <row r="1457" spans="1:17" ht="20.100000000000001" customHeight="1">
      <c r="A1457" s="290" t="str">
        <f>IF(B1457="","",VLOOKUP(B1457,資料表!$A$3:$E$298,5,0))</f>
        <v/>
      </c>
      <c r="B1457" s="67"/>
      <c r="C1457" s="259" t="str">
        <f>IF($B1457="","",VLOOKUP($B1457,資料表!$A:$C,2,FALSE))</f>
        <v/>
      </c>
      <c r="D1457" s="259" t="str">
        <f>IF($B1457="","",VLOOKUP($B1457,資料表!$A:$C,3,FALSE))</f>
        <v/>
      </c>
      <c r="E1457" s="263"/>
      <c r="F1457" s="261" t="str">
        <f>IF($E1457="","",VLOOKUP($E1457,資料表!$G:$I,2,FALSE))</f>
        <v/>
      </c>
      <c r="G1457" s="262" t="str">
        <f>IF($E1457="","",VLOOKUP($E1457,資料表!$G:$I,3,FALSE))</f>
        <v/>
      </c>
      <c r="H1457" s="71"/>
      <c r="I1457" s="72"/>
      <c r="J1457" s="70"/>
      <c r="K1457" s="278">
        <f t="shared" si="46"/>
        <v>0</v>
      </c>
      <c r="L1457" s="278">
        <f t="shared" si="47"/>
        <v>0</v>
      </c>
      <c r="M1457" s="75"/>
      <c r="N1457" s="76"/>
      <c r="O1457" s="76"/>
      <c r="P1457" s="77"/>
      <c r="Q1457" s="18" t="str">
        <f>IF(B1457="","",VLOOKUP(B1457,資料表!$A$3:$D$198,4,0))</f>
        <v/>
      </c>
    </row>
    <row r="1458" spans="1:17" ht="20.100000000000001" customHeight="1">
      <c r="A1458" s="290" t="str">
        <f>IF(B1458="","",VLOOKUP(B1458,資料表!$A$3:$E$298,5,0))</f>
        <v/>
      </c>
      <c r="B1458" s="67"/>
      <c r="C1458" s="259" t="str">
        <f>IF($B1458="","",VLOOKUP($B1458,資料表!$A:$C,2,FALSE))</f>
        <v/>
      </c>
      <c r="D1458" s="259" t="str">
        <f>IF($B1458="","",VLOOKUP($B1458,資料表!$A:$C,3,FALSE))</f>
        <v/>
      </c>
      <c r="E1458" s="263"/>
      <c r="F1458" s="261" t="str">
        <f>IF($E1458="","",VLOOKUP($E1458,資料表!$G:$I,2,FALSE))</f>
        <v/>
      </c>
      <c r="G1458" s="262" t="str">
        <f>IF($E1458="","",VLOOKUP($E1458,資料表!$G:$I,3,FALSE))</f>
        <v/>
      </c>
      <c r="H1458" s="71"/>
      <c r="I1458" s="72"/>
      <c r="J1458" s="70"/>
      <c r="K1458" s="278">
        <f t="shared" si="46"/>
        <v>0</v>
      </c>
      <c r="L1458" s="278">
        <f t="shared" si="47"/>
        <v>0</v>
      </c>
      <c r="M1458" s="75"/>
      <c r="N1458" s="76"/>
      <c r="O1458" s="76"/>
      <c r="P1458" s="77"/>
      <c r="Q1458" s="18" t="str">
        <f>IF(B1458="","",VLOOKUP(B1458,資料表!$A$3:$D$198,4,0))</f>
        <v/>
      </c>
    </row>
    <row r="1459" spans="1:17" ht="20.100000000000001" customHeight="1">
      <c r="A1459" s="290" t="str">
        <f>IF(B1459="","",VLOOKUP(B1459,資料表!$A$3:$E$298,5,0))</f>
        <v/>
      </c>
      <c r="B1459" s="67"/>
      <c r="C1459" s="259" t="str">
        <f>IF($B1459="","",VLOOKUP($B1459,資料表!$A:$C,2,FALSE))</f>
        <v/>
      </c>
      <c r="D1459" s="259" t="str">
        <f>IF($B1459="","",VLOOKUP($B1459,資料表!$A:$C,3,FALSE))</f>
        <v/>
      </c>
      <c r="E1459" s="263"/>
      <c r="F1459" s="261" t="str">
        <f>IF($E1459="","",VLOOKUP($E1459,資料表!$G:$I,2,FALSE))</f>
        <v/>
      </c>
      <c r="G1459" s="262" t="str">
        <f>IF($E1459="","",VLOOKUP($E1459,資料表!$G:$I,3,FALSE))</f>
        <v/>
      </c>
      <c r="H1459" s="71"/>
      <c r="I1459" s="72"/>
      <c r="J1459" s="70"/>
      <c r="K1459" s="278">
        <f t="shared" si="46"/>
        <v>0</v>
      </c>
      <c r="L1459" s="278">
        <f t="shared" si="47"/>
        <v>0</v>
      </c>
      <c r="M1459" s="75"/>
      <c r="N1459" s="76"/>
      <c r="O1459" s="76"/>
      <c r="P1459" s="77"/>
      <c r="Q1459" s="18" t="str">
        <f>IF(B1459="","",VLOOKUP(B1459,資料表!$A$3:$D$198,4,0))</f>
        <v/>
      </c>
    </row>
    <row r="1460" spans="1:17" ht="20.100000000000001" customHeight="1">
      <c r="A1460" s="290" t="str">
        <f>IF(B1460="","",VLOOKUP(B1460,資料表!$A$3:$E$298,5,0))</f>
        <v/>
      </c>
      <c r="B1460" s="67"/>
      <c r="C1460" s="259" t="str">
        <f>IF($B1460="","",VLOOKUP($B1460,資料表!$A:$C,2,FALSE))</f>
        <v/>
      </c>
      <c r="D1460" s="259" t="str">
        <f>IF($B1460="","",VLOOKUP($B1460,資料表!$A:$C,3,FALSE))</f>
        <v/>
      </c>
      <c r="E1460" s="263"/>
      <c r="F1460" s="261" t="str">
        <f>IF($E1460="","",VLOOKUP($E1460,資料表!$G:$I,2,FALSE))</f>
        <v/>
      </c>
      <c r="G1460" s="262" t="str">
        <f>IF($E1460="","",VLOOKUP($E1460,資料表!$G:$I,3,FALSE))</f>
        <v/>
      </c>
      <c r="H1460" s="71"/>
      <c r="I1460" s="72"/>
      <c r="J1460" s="70"/>
      <c r="K1460" s="278">
        <f t="shared" si="46"/>
        <v>0</v>
      </c>
      <c r="L1460" s="278">
        <f t="shared" si="47"/>
        <v>0</v>
      </c>
      <c r="M1460" s="75"/>
      <c r="N1460" s="76"/>
      <c r="O1460" s="76"/>
      <c r="P1460" s="77"/>
      <c r="Q1460" s="18" t="str">
        <f>IF(B1460="","",VLOOKUP(B1460,資料表!$A$3:$D$198,4,0))</f>
        <v/>
      </c>
    </row>
    <row r="1461" spans="1:17" ht="20.100000000000001" customHeight="1">
      <c r="A1461" s="290" t="str">
        <f>IF(B1461="","",VLOOKUP(B1461,資料表!$A$3:$E$298,5,0))</f>
        <v/>
      </c>
      <c r="B1461" s="67"/>
      <c r="C1461" s="259" t="str">
        <f>IF($B1461="","",VLOOKUP($B1461,資料表!$A:$C,2,FALSE))</f>
        <v/>
      </c>
      <c r="D1461" s="259" t="str">
        <f>IF($B1461="","",VLOOKUP($B1461,資料表!$A:$C,3,FALSE))</f>
        <v/>
      </c>
      <c r="E1461" s="263"/>
      <c r="F1461" s="261" t="str">
        <f>IF($E1461="","",VLOOKUP($E1461,資料表!$G:$I,2,FALSE))</f>
        <v/>
      </c>
      <c r="G1461" s="262" t="str">
        <f>IF($E1461="","",VLOOKUP($E1461,資料表!$G:$I,3,FALSE))</f>
        <v/>
      </c>
      <c r="H1461" s="71"/>
      <c r="I1461" s="72"/>
      <c r="J1461" s="70"/>
      <c r="K1461" s="278">
        <f t="shared" si="46"/>
        <v>0</v>
      </c>
      <c r="L1461" s="278">
        <f t="shared" si="47"/>
        <v>0</v>
      </c>
      <c r="M1461" s="75"/>
      <c r="N1461" s="76"/>
      <c r="O1461" s="76"/>
      <c r="P1461" s="77"/>
      <c r="Q1461" s="18" t="str">
        <f>IF(B1461="","",VLOOKUP(B1461,資料表!$A$3:$D$198,4,0))</f>
        <v/>
      </c>
    </row>
    <row r="1462" spans="1:17" ht="20.100000000000001" customHeight="1">
      <c r="A1462" s="290" t="str">
        <f>IF(B1462="","",VLOOKUP(B1462,資料表!$A$3:$E$298,5,0))</f>
        <v/>
      </c>
      <c r="B1462" s="67"/>
      <c r="C1462" s="259" t="str">
        <f>IF($B1462="","",VLOOKUP($B1462,資料表!$A:$C,2,FALSE))</f>
        <v/>
      </c>
      <c r="D1462" s="259" t="str">
        <f>IF($B1462="","",VLOOKUP($B1462,資料表!$A:$C,3,FALSE))</f>
        <v/>
      </c>
      <c r="E1462" s="263"/>
      <c r="F1462" s="261" t="str">
        <f>IF($E1462="","",VLOOKUP($E1462,資料表!$G:$I,2,FALSE))</f>
        <v/>
      </c>
      <c r="G1462" s="262" t="str">
        <f>IF($E1462="","",VLOOKUP($E1462,資料表!$G:$I,3,FALSE))</f>
        <v/>
      </c>
      <c r="H1462" s="71"/>
      <c r="I1462" s="72"/>
      <c r="J1462" s="70"/>
      <c r="K1462" s="278">
        <f t="shared" si="46"/>
        <v>0</v>
      </c>
      <c r="L1462" s="278">
        <f t="shared" si="47"/>
        <v>0</v>
      </c>
      <c r="M1462" s="75"/>
      <c r="N1462" s="76"/>
      <c r="O1462" s="76"/>
      <c r="P1462" s="77"/>
      <c r="Q1462" s="18" t="str">
        <f>IF(B1462="","",VLOOKUP(B1462,資料表!$A$3:$D$198,4,0))</f>
        <v/>
      </c>
    </row>
    <row r="1463" spans="1:17" ht="20.100000000000001" customHeight="1">
      <c r="A1463" s="290" t="str">
        <f>IF(B1463="","",VLOOKUP(B1463,資料表!$A$3:$E$298,5,0))</f>
        <v/>
      </c>
      <c r="B1463" s="67"/>
      <c r="C1463" s="259" t="str">
        <f>IF($B1463="","",VLOOKUP($B1463,資料表!$A:$C,2,FALSE))</f>
        <v/>
      </c>
      <c r="D1463" s="259" t="str">
        <f>IF($B1463="","",VLOOKUP($B1463,資料表!$A:$C,3,FALSE))</f>
        <v/>
      </c>
      <c r="E1463" s="263"/>
      <c r="F1463" s="261" t="str">
        <f>IF($E1463="","",VLOOKUP($E1463,資料表!$G:$I,2,FALSE))</f>
        <v/>
      </c>
      <c r="G1463" s="262" t="str">
        <f>IF($E1463="","",VLOOKUP($E1463,資料表!$G:$I,3,FALSE))</f>
        <v/>
      </c>
      <c r="H1463" s="71"/>
      <c r="I1463" s="72"/>
      <c r="J1463" s="70"/>
      <c r="K1463" s="278">
        <f t="shared" si="46"/>
        <v>0</v>
      </c>
      <c r="L1463" s="278">
        <f t="shared" si="47"/>
        <v>0</v>
      </c>
      <c r="M1463" s="75"/>
      <c r="N1463" s="76"/>
      <c r="O1463" s="76"/>
      <c r="P1463" s="77"/>
      <c r="Q1463" s="18" t="str">
        <f>IF(B1463="","",VLOOKUP(B1463,資料表!$A$3:$D$198,4,0))</f>
        <v/>
      </c>
    </row>
    <row r="1464" spans="1:17" ht="20.100000000000001" customHeight="1">
      <c r="A1464" s="290" t="str">
        <f>IF(B1464="","",VLOOKUP(B1464,資料表!$A$3:$E$298,5,0))</f>
        <v/>
      </c>
      <c r="B1464" s="67"/>
      <c r="C1464" s="259" t="str">
        <f>IF($B1464="","",VLOOKUP($B1464,資料表!$A:$C,2,FALSE))</f>
        <v/>
      </c>
      <c r="D1464" s="259" t="str">
        <f>IF($B1464="","",VLOOKUP($B1464,資料表!$A:$C,3,FALSE))</f>
        <v/>
      </c>
      <c r="E1464" s="263"/>
      <c r="F1464" s="261" t="str">
        <f>IF($E1464="","",VLOOKUP($E1464,資料表!$G:$I,2,FALSE))</f>
        <v/>
      </c>
      <c r="G1464" s="262" t="str">
        <f>IF($E1464="","",VLOOKUP($E1464,資料表!$G:$I,3,FALSE))</f>
        <v/>
      </c>
      <c r="H1464" s="71"/>
      <c r="I1464" s="72"/>
      <c r="J1464" s="70"/>
      <c r="K1464" s="278">
        <f t="shared" si="46"/>
        <v>0</v>
      </c>
      <c r="L1464" s="278">
        <f t="shared" si="47"/>
        <v>0</v>
      </c>
      <c r="M1464" s="75"/>
      <c r="N1464" s="76"/>
      <c r="O1464" s="76"/>
      <c r="P1464" s="77"/>
      <c r="Q1464" s="18" t="str">
        <f>IF(B1464="","",VLOOKUP(B1464,資料表!$A$3:$D$198,4,0))</f>
        <v/>
      </c>
    </row>
    <row r="1465" spans="1:17" ht="20.100000000000001" customHeight="1">
      <c r="A1465" s="290" t="str">
        <f>IF(B1465="","",VLOOKUP(B1465,資料表!$A$3:$E$298,5,0))</f>
        <v/>
      </c>
      <c r="B1465" s="67"/>
      <c r="C1465" s="259" t="str">
        <f>IF($B1465="","",VLOOKUP($B1465,資料表!$A:$C,2,FALSE))</f>
        <v/>
      </c>
      <c r="D1465" s="259" t="str">
        <f>IF($B1465="","",VLOOKUP($B1465,資料表!$A:$C,3,FALSE))</f>
        <v/>
      </c>
      <c r="E1465" s="263"/>
      <c r="F1465" s="261" t="str">
        <f>IF($E1465="","",VLOOKUP($E1465,資料表!$G:$I,2,FALSE))</f>
        <v/>
      </c>
      <c r="G1465" s="262" t="str">
        <f>IF($E1465="","",VLOOKUP($E1465,資料表!$G:$I,3,FALSE))</f>
        <v/>
      </c>
      <c r="H1465" s="71"/>
      <c r="I1465" s="72"/>
      <c r="J1465" s="70"/>
      <c r="K1465" s="278">
        <f t="shared" si="46"/>
        <v>0</v>
      </c>
      <c r="L1465" s="278">
        <f t="shared" si="47"/>
        <v>0</v>
      </c>
      <c r="M1465" s="75"/>
      <c r="N1465" s="76"/>
      <c r="O1465" s="76"/>
      <c r="P1465" s="77"/>
      <c r="Q1465" s="18" t="str">
        <f>IF(B1465="","",VLOOKUP(B1465,資料表!$A$3:$D$198,4,0))</f>
        <v/>
      </c>
    </row>
    <row r="1466" spans="1:17" ht="20.100000000000001" customHeight="1">
      <c r="A1466" s="290" t="str">
        <f>IF(B1466="","",VLOOKUP(B1466,資料表!$A$3:$E$298,5,0))</f>
        <v/>
      </c>
      <c r="B1466" s="67"/>
      <c r="C1466" s="259" t="str">
        <f>IF($B1466="","",VLOOKUP($B1466,資料表!$A:$C,2,FALSE))</f>
        <v/>
      </c>
      <c r="D1466" s="259" t="str">
        <f>IF($B1466="","",VLOOKUP($B1466,資料表!$A:$C,3,FALSE))</f>
        <v/>
      </c>
      <c r="E1466" s="263"/>
      <c r="F1466" s="261" t="str">
        <f>IF($E1466="","",VLOOKUP($E1466,資料表!$G:$I,2,FALSE))</f>
        <v/>
      </c>
      <c r="G1466" s="262" t="str">
        <f>IF($E1466="","",VLOOKUP($E1466,資料表!$G:$I,3,FALSE))</f>
        <v/>
      </c>
      <c r="H1466" s="71"/>
      <c r="I1466" s="72"/>
      <c r="J1466" s="70"/>
      <c r="K1466" s="278">
        <f t="shared" si="46"/>
        <v>0</v>
      </c>
      <c r="L1466" s="278">
        <f t="shared" si="47"/>
        <v>0</v>
      </c>
      <c r="M1466" s="75"/>
      <c r="N1466" s="76"/>
      <c r="O1466" s="76"/>
      <c r="P1466" s="77"/>
      <c r="Q1466" s="18" t="str">
        <f>IF(B1466="","",VLOOKUP(B1466,資料表!$A$3:$D$198,4,0))</f>
        <v/>
      </c>
    </row>
    <row r="1467" spans="1:17" ht="20.100000000000001" customHeight="1">
      <c r="A1467" s="290" t="str">
        <f>IF(B1467="","",VLOOKUP(B1467,資料表!$A$3:$E$298,5,0))</f>
        <v/>
      </c>
      <c r="B1467" s="67"/>
      <c r="C1467" s="259" t="str">
        <f>IF($B1467="","",VLOOKUP($B1467,資料表!$A:$C,2,FALSE))</f>
        <v/>
      </c>
      <c r="D1467" s="259" t="str">
        <f>IF($B1467="","",VLOOKUP($B1467,資料表!$A:$C,3,FALSE))</f>
        <v/>
      </c>
      <c r="E1467" s="263"/>
      <c r="F1467" s="261" t="str">
        <f>IF($E1467="","",VLOOKUP($E1467,資料表!$G:$I,2,FALSE))</f>
        <v/>
      </c>
      <c r="G1467" s="262" t="str">
        <f>IF($E1467="","",VLOOKUP($E1467,資料表!$G:$I,3,FALSE))</f>
        <v/>
      </c>
      <c r="H1467" s="71"/>
      <c r="I1467" s="72"/>
      <c r="J1467" s="70"/>
      <c r="K1467" s="278">
        <f t="shared" si="46"/>
        <v>0</v>
      </c>
      <c r="L1467" s="278">
        <f t="shared" si="47"/>
        <v>0</v>
      </c>
      <c r="M1467" s="75"/>
      <c r="N1467" s="76"/>
      <c r="O1467" s="76"/>
      <c r="P1467" s="77"/>
      <c r="Q1467" s="18" t="str">
        <f>IF(B1467="","",VLOOKUP(B1467,資料表!$A$3:$D$198,4,0))</f>
        <v/>
      </c>
    </row>
    <row r="1468" spans="1:17" ht="20.100000000000001" customHeight="1">
      <c r="A1468" s="290" t="str">
        <f>IF(B1468="","",VLOOKUP(B1468,資料表!$A$3:$E$298,5,0))</f>
        <v/>
      </c>
      <c r="B1468" s="67"/>
      <c r="C1468" s="259" t="str">
        <f>IF($B1468="","",VLOOKUP($B1468,資料表!$A:$C,2,FALSE))</f>
        <v/>
      </c>
      <c r="D1468" s="259" t="str">
        <f>IF($B1468="","",VLOOKUP($B1468,資料表!$A:$C,3,FALSE))</f>
        <v/>
      </c>
      <c r="E1468" s="263"/>
      <c r="F1468" s="261" t="str">
        <f>IF($E1468="","",VLOOKUP($E1468,資料表!$G:$I,2,FALSE))</f>
        <v/>
      </c>
      <c r="G1468" s="262" t="str">
        <f>IF($E1468="","",VLOOKUP($E1468,資料表!$G:$I,3,FALSE))</f>
        <v/>
      </c>
      <c r="H1468" s="71"/>
      <c r="I1468" s="72"/>
      <c r="J1468" s="70"/>
      <c r="K1468" s="278">
        <f t="shared" si="46"/>
        <v>0</v>
      </c>
      <c r="L1468" s="278">
        <f t="shared" si="47"/>
        <v>0</v>
      </c>
      <c r="M1468" s="75"/>
      <c r="N1468" s="76"/>
      <c r="O1468" s="76"/>
      <c r="P1468" s="77"/>
      <c r="Q1468" s="18" t="str">
        <f>IF(B1468="","",VLOOKUP(B1468,資料表!$A$3:$D$198,4,0))</f>
        <v/>
      </c>
    </row>
    <row r="1469" spans="1:17" ht="20.100000000000001" customHeight="1">
      <c r="A1469" s="290" t="str">
        <f>IF(B1469="","",VLOOKUP(B1469,資料表!$A$3:$E$298,5,0))</f>
        <v/>
      </c>
      <c r="B1469" s="67"/>
      <c r="C1469" s="259" t="str">
        <f>IF($B1469="","",VLOOKUP($B1469,資料表!$A:$C,2,FALSE))</f>
        <v/>
      </c>
      <c r="D1469" s="259" t="str">
        <f>IF($B1469="","",VLOOKUP($B1469,資料表!$A:$C,3,FALSE))</f>
        <v/>
      </c>
      <c r="E1469" s="263"/>
      <c r="F1469" s="261" t="str">
        <f>IF($E1469="","",VLOOKUP($E1469,資料表!$G:$I,2,FALSE))</f>
        <v/>
      </c>
      <c r="G1469" s="262" t="str">
        <f>IF($E1469="","",VLOOKUP($E1469,資料表!$G:$I,3,FALSE))</f>
        <v/>
      </c>
      <c r="H1469" s="71"/>
      <c r="I1469" s="72"/>
      <c r="J1469" s="70"/>
      <c r="K1469" s="278">
        <f t="shared" si="46"/>
        <v>0</v>
      </c>
      <c r="L1469" s="278">
        <f t="shared" si="47"/>
        <v>0</v>
      </c>
      <c r="M1469" s="75"/>
      <c r="N1469" s="76"/>
      <c r="O1469" s="76"/>
      <c r="P1469" s="77"/>
      <c r="Q1469" s="18" t="str">
        <f>IF(B1469="","",VLOOKUP(B1469,資料表!$A$3:$D$198,4,0))</f>
        <v/>
      </c>
    </row>
    <row r="1470" spans="1:17" ht="20.100000000000001" customHeight="1">
      <c r="A1470" s="290" t="str">
        <f>IF(B1470="","",VLOOKUP(B1470,資料表!$A$3:$E$298,5,0))</f>
        <v/>
      </c>
      <c r="B1470" s="67"/>
      <c r="C1470" s="259" t="str">
        <f>IF($B1470="","",VLOOKUP($B1470,資料表!$A:$C,2,FALSE))</f>
        <v/>
      </c>
      <c r="D1470" s="259" t="str">
        <f>IF($B1470="","",VLOOKUP($B1470,資料表!$A:$C,3,FALSE))</f>
        <v/>
      </c>
      <c r="E1470" s="263"/>
      <c r="F1470" s="261" t="str">
        <f>IF($E1470="","",VLOOKUP($E1470,資料表!$G:$I,2,FALSE))</f>
        <v/>
      </c>
      <c r="G1470" s="262" t="str">
        <f>IF($E1470="","",VLOOKUP($E1470,資料表!$G:$I,3,FALSE))</f>
        <v/>
      </c>
      <c r="H1470" s="71"/>
      <c r="I1470" s="72"/>
      <c r="J1470" s="70"/>
      <c r="K1470" s="278">
        <f t="shared" si="46"/>
        <v>0</v>
      </c>
      <c r="L1470" s="278">
        <f t="shared" si="47"/>
        <v>0</v>
      </c>
      <c r="M1470" s="75"/>
      <c r="N1470" s="76"/>
      <c r="O1470" s="76"/>
      <c r="P1470" s="77"/>
      <c r="Q1470" s="18" t="str">
        <f>IF(B1470="","",VLOOKUP(B1470,資料表!$A$3:$D$198,4,0))</f>
        <v/>
      </c>
    </row>
    <row r="1471" spans="1:17" ht="20.100000000000001" customHeight="1">
      <c r="A1471" s="290" t="str">
        <f>IF(B1471="","",VLOOKUP(B1471,資料表!$A$3:$E$298,5,0))</f>
        <v/>
      </c>
      <c r="B1471" s="67"/>
      <c r="C1471" s="259" t="str">
        <f>IF($B1471="","",VLOOKUP($B1471,資料表!$A:$C,2,FALSE))</f>
        <v/>
      </c>
      <c r="D1471" s="259" t="str">
        <f>IF($B1471="","",VLOOKUP($B1471,資料表!$A:$C,3,FALSE))</f>
        <v/>
      </c>
      <c r="E1471" s="263"/>
      <c r="F1471" s="261" t="str">
        <f>IF($E1471="","",VLOOKUP($E1471,資料表!$G:$I,2,FALSE))</f>
        <v/>
      </c>
      <c r="G1471" s="262" t="str">
        <f>IF($E1471="","",VLOOKUP($E1471,資料表!$G:$I,3,FALSE))</f>
        <v/>
      </c>
      <c r="H1471" s="71"/>
      <c r="I1471" s="72"/>
      <c r="J1471" s="70"/>
      <c r="K1471" s="278">
        <f t="shared" si="46"/>
        <v>0</v>
      </c>
      <c r="L1471" s="278">
        <f t="shared" si="47"/>
        <v>0</v>
      </c>
      <c r="M1471" s="75"/>
      <c r="N1471" s="76"/>
      <c r="O1471" s="76"/>
      <c r="P1471" s="77"/>
      <c r="Q1471" s="18" t="str">
        <f>IF(B1471="","",VLOOKUP(B1471,資料表!$A$3:$D$198,4,0))</f>
        <v/>
      </c>
    </row>
    <row r="1472" spans="1:17" ht="20.100000000000001" customHeight="1">
      <c r="A1472" s="290" t="str">
        <f>IF(B1472="","",VLOOKUP(B1472,資料表!$A$3:$E$298,5,0))</f>
        <v/>
      </c>
      <c r="B1472" s="67"/>
      <c r="C1472" s="259" t="str">
        <f>IF($B1472="","",VLOOKUP($B1472,資料表!$A:$C,2,FALSE))</f>
        <v/>
      </c>
      <c r="D1472" s="259" t="str">
        <f>IF($B1472="","",VLOOKUP($B1472,資料表!$A:$C,3,FALSE))</f>
        <v/>
      </c>
      <c r="E1472" s="263"/>
      <c r="F1472" s="261" t="str">
        <f>IF($E1472="","",VLOOKUP($E1472,資料表!$G:$I,2,FALSE))</f>
        <v/>
      </c>
      <c r="G1472" s="262" t="str">
        <f>IF($E1472="","",VLOOKUP($E1472,資料表!$G:$I,3,FALSE))</f>
        <v/>
      </c>
      <c r="H1472" s="71"/>
      <c r="I1472" s="72"/>
      <c r="J1472" s="70"/>
      <c r="K1472" s="278">
        <f t="shared" si="46"/>
        <v>0</v>
      </c>
      <c r="L1472" s="278">
        <f t="shared" si="47"/>
        <v>0</v>
      </c>
      <c r="M1472" s="75"/>
      <c r="N1472" s="76"/>
      <c r="O1472" s="76"/>
      <c r="P1472" s="77"/>
      <c r="Q1472" s="18" t="str">
        <f>IF(B1472="","",VLOOKUP(B1472,資料表!$A$3:$D$198,4,0))</f>
        <v/>
      </c>
    </row>
    <row r="1473" spans="1:17" ht="20.100000000000001" customHeight="1">
      <c r="A1473" s="290" t="str">
        <f>IF(B1473="","",VLOOKUP(B1473,資料表!$A$3:$E$298,5,0))</f>
        <v/>
      </c>
      <c r="B1473" s="67"/>
      <c r="C1473" s="259" t="str">
        <f>IF($B1473="","",VLOOKUP($B1473,資料表!$A:$C,2,FALSE))</f>
        <v/>
      </c>
      <c r="D1473" s="259" t="str">
        <f>IF($B1473="","",VLOOKUP($B1473,資料表!$A:$C,3,FALSE))</f>
        <v/>
      </c>
      <c r="E1473" s="263"/>
      <c r="F1473" s="261" t="str">
        <f>IF($E1473="","",VLOOKUP($E1473,資料表!$G:$I,2,FALSE))</f>
        <v/>
      </c>
      <c r="G1473" s="262" t="str">
        <f>IF($E1473="","",VLOOKUP($E1473,資料表!$G:$I,3,FALSE))</f>
        <v/>
      </c>
      <c r="H1473" s="71"/>
      <c r="I1473" s="72"/>
      <c r="J1473" s="70"/>
      <c r="K1473" s="278">
        <f t="shared" si="46"/>
        <v>0</v>
      </c>
      <c r="L1473" s="278">
        <f t="shared" si="47"/>
        <v>0</v>
      </c>
      <c r="M1473" s="75"/>
      <c r="N1473" s="76"/>
      <c r="O1473" s="76"/>
      <c r="P1473" s="77"/>
      <c r="Q1473" s="18" t="str">
        <f>IF(B1473="","",VLOOKUP(B1473,資料表!$A$3:$D$198,4,0))</f>
        <v/>
      </c>
    </row>
    <row r="1474" spans="1:17" ht="20.100000000000001" customHeight="1">
      <c r="A1474" s="290" t="str">
        <f>IF(B1474="","",VLOOKUP(B1474,資料表!$A$3:$E$298,5,0))</f>
        <v/>
      </c>
      <c r="B1474" s="67"/>
      <c r="C1474" s="259" t="str">
        <f>IF($B1474="","",VLOOKUP($B1474,資料表!$A:$C,2,FALSE))</f>
        <v/>
      </c>
      <c r="D1474" s="259" t="str">
        <f>IF($B1474="","",VLOOKUP($B1474,資料表!$A:$C,3,FALSE))</f>
        <v/>
      </c>
      <c r="E1474" s="263"/>
      <c r="F1474" s="261" t="str">
        <f>IF($E1474="","",VLOOKUP($E1474,資料表!$G:$I,2,FALSE))</f>
        <v/>
      </c>
      <c r="G1474" s="262" t="str">
        <f>IF($E1474="","",VLOOKUP($E1474,資料表!$G:$I,3,FALSE))</f>
        <v/>
      </c>
      <c r="H1474" s="71"/>
      <c r="I1474" s="72"/>
      <c r="J1474" s="70"/>
      <c r="K1474" s="278">
        <f t="shared" si="46"/>
        <v>0</v>
      </c>
      <c r="L1474" s="278">
        <f t="shared" si="47"/>
        <v>0</v>
      </c>
      <c r="M1474" s="75"/>
      <c r="N1474" s="76"/>
      <c r="O1474" s="76"/>
      <c r="P1474" s="77"/>
      <c r="Q1474" s="18" t="str">
        <f>IF(B1474="","",VLOOKUP(B1474,資料表!$A$3:$D$198,4,0))</f>
        <v/>
      </c>
    </row>
    <row r="1475" spans="1:17" ht="20.100000000000001" customHeight="1">
      <c r="A1475" s="290" t="str">
        <f>IF(B1475="","",VLOOKUP(B1475,資料表!$A$3:$E$298,5,0))</f>
        <v/>
      </c>
      <c r="B1475" s="67"/>
      <c r="C1475" s="259" t="str">
        <f>IF($B1475="","",VLOOKUP($B1475,資料表!$A:$C,2,FALSE))</f>
        <v/>
      </c>
      <c r="D1475" s="259" t="str">
        <f>IF($B1475="","",VLOOKUP($B1475,資料表!$A:$C,3,FALSE))</f>
        <v/>
      </c>
      <c r="E1475" s="263"/>
      <c r="F1475" s="261" t="str">
        <f>IF($E1475="","",VLOOKUP($E1475,資料表!$G:$I,2,FALSE))</f>
        <v/>
      </c>
      <c r="G1475" s="262" t="str">
        <f>IF($E1475="","",VLOOKUP($E1475,資料表!$G:$I,3,FALSE))</f>
        <v/>
      </c>
      <c r="H1475" s="71"/>
      <c r="I1475" s="72"/>
      <c r="J1475" s="70"/>
      <c r="K1475" s="278">
        <f t="shared" si="46"/>
        <v>0</v>
      </c>
      <c r="L1475" s="278">
        <f t="shared" si="47"/>
        <v>0</v>
      </c>
      <c r="M1475" s="75"/>
      <c r="N1475" s="76"/>
      <c r="O1475" s="76"/>
      <c r="P1475" s="77"/>
      <c r="Q1475" s="18" t="str">
        <f>IF(B1475="","",VLOOKUP(B1475,資料表!$A$3:$D$198,4,0))</f>
        <v/>
      </c>
    </row>
    <row r="1476" spans="1:17" ht="20.100000000000001" customHeight="1">
      <c r="A1476" s="290" t="str">
        <f>IF(B1476="","",VLOOKUP(B1476,資料表!$A$3:$E$298,5,0))</f>
        <v/>
      </c>
      <c r="B1476" s="67"/>
      <c r="C1476" s="259" t="str">
        <f>IF($B1476="","",VLOOKUP($B1476,資料表!$A:$C,2,FALSE))</f>
        <v/>
      </c>
      <c r="D1476" s="259" t="str">
        <f>IF($B1476="","",VLOOKUP($B1476,資料表!$A:$C,3,FALSE))</f>
        <v/>
      </c>
      <c r="E1476" s="263"/>
      <c r="F1476" s="261" t="str">
        <f>IF($E1476="","",VLOOKUP($E1476,資料表!$G:$I,2,FALSE))</f>
        <v/>
      </c>
      <c r="G1476" s="262" t="str">
        <f>IF($E1476="","",VLOOKUP($E1476,資料表!$G:$I,3,FALSE))</f>
        <v/>
      </c>
      <c r="H1476" s="71"/>
      <c r="I1476" s="72"/>
      <c r="J1476" s="70"/>
      <c r="K1476" s="278">
        <f t="shared" si="46"/>
        <v>0</v>
      </c>
      <c r="L1476" s="278">
        <f t="shared" si="47"/>
        <v>0</v>
      </c>
      <c r="M1476" s="75"/>
      <c r="N1476" s="76"/>
      <c r="O1476" s="76"/>
      <c r="P1476" s="77"/>
      <c r="Q1476" s="18" t="str">
        <f>IF(B1476="","",VLOOKUP(B1476,資料表!$A$3:$D$198,4,0))</f>
        <v/>
      </c>
    </row>
    <row r="1477" spans="1:17" ht="20.100000000000001" customHeight="1">
      <c r="A1477" s="290" t="str">
        <f>IF(B1477="","",VLOOKUP(B1477,資料表!$A$3:$E$298,5,0))</f>
        <v/>
      </c>
      <c r="B1477" s="67"/>
      <c r="C1477" s="259" t="str">
        <f>IF($B1477="","",VLOOKUP($B1477,資料表!$A:$C,2,FALSE))</f>
        <v/>
      </c>
      <c r="D1477" s="259" t="str">
        <f>IF($B1477="","",VLOOKUP($B1477,資料表!$A:$C,3,FALSE))</f>
        <v/>
      </c>
      <c r="E1477" s="263"/>
      <c r="F1477" s="261" t="str">
        <f>IF($E1477="","",VLOOKUP($E1477,資料表!$G:$I,2,FALSE))</f>
        <v/>
      </c>
      <c r="G1477" s="262" t="str">
        <f>IF($E1477="","",VLOOKUP($E1477,資料表!$G:$I,3,FALSE))</f>
        <v/>
      </c>
      <c r="H1477" s="71"/>
      <c r="I1477" s="72"/>
      <c r="J1477" s="70"/>
      <c r="K1477" s="278">
        <f t="shared" si="46"/>
        <v>0</v>
      </c>
      <c r="L1477" s="278">
        <f t="shared" si="47"/>
        <v>0</v>
      </c>
      <c r="M1477" s="75"/>
      <c r="N1477" s="76"/>
      <c r="O1477" s="76"/>
      <c r="P1477" s="77"/>
      <c r="Q1477" s="18" t="str">
        <f>IF(B1477="","",VLOOKUP(B1477,資料表!$A$3:$D$198,4,0))</f>
        <v/>
      </c>
    </row>
    <row r="1478" spans="1:17" ht="20.100000000000001" customHeight="1">
      <c r="A1478" s="290" t="str">
        <f>IF(B1478="","",VLOOKUP(B1478,資料表!$A$3:$E$298,5,0))</f>
        <v/>
      </c>
      <c r="B1478" s="67"/>
      <c r="C1478" s="259" t="str">
        <f>IF($B1478="","",VLOOKUP($B1478,資料表!$A:$C,2,FALSE))</f>
        <v/>
      </c>
      <c r="D1478" s="259" t="str">
        <f>IF($B1478="","",VLOOKUP($B1478,資料表!$A:$C,3,FALSE))</f>
        <v/>
      </c>
      <c r="E1478" s="263"/>
      <c r="F1478" s="261" t="str">
        <f>IF($E1478="","",VLOOKUP($E1478,資料表!$G:$I,2,FALSE))</f>
        <v/>
      </c>
      <c r="G1478" s="262" t="str">
        <f>IF($E1478="","",VLOOKUP($E1478,資料表!$G:$I,3,FALSE))</f>
        <v/>
      </c>
      <c r="H1478" s="71"/>
      <c r="I1478" s="72"/>
      <c r="J1478" s="70"/>
      <c r="K1478" s="278">
        <f t="shared" si="46"/>
        <v>0</v>
      </c>
      <c r="L1478" s="278">
        <f t="shared" si="47"/>
        <v>0</v>
      </c>
      <c r="M1478" s="75"/>
      <c r="N1478" s="76"/>
      <c r="O1478" s="76"/>
      <c r="P1478" s="77"/>
      <c r="Q1478" s="18" t="str">
        <f>IF(B1478="","",VLOOKUP(B1478,資料表!$A$3:$D$198,4,0))</f>
        <v/>
      </c>
    </row>
    <row r="1479" spans="1:17" ht="20.100000000000001" customHeight="1">
      <c r="A1479" s="290" t="str">
        <f>IF(B1479="","",VLOOKUP(B1479,資料表!$A$3:$E$298,5,0))</f>
        <v/>
      </c>
      <c r="B1479" s="67"/>
      <c r="C1479" s="259" t="str">
        <f>IF($B1479="","",VLOOKUP($B1479,資料表!$A:$C,2,FALSE))</f>
        <v/>
      </c>
      <c r="D1479" s="259" t="str">
        <f>IF($B1479="","",VLOOKUP($B1479,資料表!$A:$C,3,FALSE))</f>
        <v/>
      </c>
      <c r="E1479" s="263"/>
      <c r="F1479" s="261" t="str">
        <f>IF($E1479="","",VLOOKUP($E1479,資料表!$G:$I,2,FALSE))</f>
        <v/>
      </c>
      <c r="G1479" s="262" t="str">
        <f>IF($E1479="","",VLOOKUP($E1479,資料表!$G:$I,3,FALSE))</f>
        <v/>
      </c>
      <c r="H1479" s="71"/>
      <c r="I1479" s="72"/>
      <c r="J1479" s="70"/>
      <c r="K1479" s="278">
        <f t="shared" si="46"/>
        <v>0</v>
      </c>
      <c r="L1479" s="278">
        <f t="shared" si="47"/>
        <v>0</v>
      </c>
      <c r="M1479" s="75"/>
      <c r="N1479" s="76"/>
      <c r="O1479" s="76"/>
      <c r="P1479" s="77"/>
      <c r="Q1479" s="18" t="str">
        <f>IF(B1479="","",VLOOKUP(B1479,資料表!$A$3:$D$198,4,0))</f>
        <v/>
      </c>
    </row>
    <row r="1480" spans="1:17" ht="20.100000000000001" customHeight="1">
      <c r="A1480" s="290" t="str">
        <f>IF(B1480="","",VLOOKUP(B1480,資料表!$A$3:$E$298,5,0))</f>
        <v/>
      </c>
      <c r="B1480" s="67"/>
      <c r="C1480" s="259" t="str">
        <f>IF($B1480="","",VLOOKUP($B1480,資料表!$A:$C,2,FALSE))</f>
        <v/>
      </c>
      <c r="D1480" s="259" t="str">
        <f>IF($B1480="","",VLOOKUP($B1480,資料表!$A:$C,3,FALSE))</f>
        <v/>
      </c>
      <c r="E1480" s="263"/>
      <c r="F1480" s="261" t="str">
        <f>IF($E1480="","",VLOOKUP($E1480,資料表!$G:$I,2,FALSE))</f>
        <v/>
      </c>
      <c r="G1480" s="262" t="str">
        <f>IF($E1480="","",VLOOKUP($E1480,資料表!$G:$I,3,FALSE))</f>
        <v/>
      </c>
      <c r="H1480" s="71"/>
      <c r="I1480" s="72"/>
      <c r="J1480" s="70"/>
      <c r="K1480" s="278">
        <f t="shared" si="46"/>
        <v>0</v>
      </c>
      <c r="L1480" s="278">
        <f t="shared" si="47"/>
        <v>0</v>
      </c>
      <c r="M1480" s="75"/>
      <c r="N1480" s="76"/>
      <c r="O1480" s="76"/>
      <c r="P1480" s="77"/>
      <c r="Q1480" s="18" t="str">
        <f>IF(B1480="","",VLOOKUP(B1480,資料表!$A$3:$D$198,4,0))</f>
        <v/>
      </c>
    </row>
    <row r="1481" spans="1:17" ht="20.100000000000001" customHeight="1">
      <c r="A1481" s="290" t="str">
        <f>IF(B1481="","",VLOOKUP(B1481,資料表!$A$3:$E$298,5,0))</f>
        <v/>
      </c>
      <c r="B1481" s="67"/>
      <c r="C1481" s="259" t="str">
        <f>IF($B1481="","",VLOOKUP($B1481,資料表!$A:$C,2,FALSE))</f>
        <v/>
      </c>
      <c r="D1481" s="259" t="str">
        <f>IF($B1481="","",VLOOKUP($B1481,資料表!$A:$C,3,FALSE))</f>
        <v/>
      </c>
      <c r="E1481" s="263"/>
      <c r="F1481" s="261" t="str">
        <f>IF($E1481="","",VLOOKUP($E1481,資料表!$G:$I,2,FALSE))</f>
        <v/>
      </c>
      <c r="G1481" s="262" t="str">
        <f>IF($E1481="","",VLOOKUP($E1481,資料表!$G:$I,3,FALSE))</f>
        <v/>
      </c>
      <c r="H1481" s="71"/>
      <c r="I1481" s="72"/>
      <c r="J1481" s="70"/>
      <c r="K1481" s="278">
        <f t="shared" si="46"/>
        <v>0</v>
      </c>
      <c r="L1481" s="278">
        <f t="shared" si="47"/>
        <v>0</v>
      </c>
      <c r="M1481" s="75"/>
      <c r="N1481" s="76"/>
      <c r="O1481" s="76"/>
      <c r="P1481" s="77"/>
      <c r="Q1481" s="18" t="str">
        <f>IF(B1481="","",VLOOKUP(B1481,資料表!$A$3:$D$198,4,0))</f>
        <v/>
      </c>
    </row>
    <row r="1482" spans="1:17" ht="20.100000000000001" customHeight="1">
      <c r="A1482" s="290" t="str">
        <f>IF(B1482="","",VLOOKUP(B1482,資料表!$A$3:$E$298,5,0))</f>
        <v/>
      </c>
      <c r="B1482" s="67"/>
      <c r="C1482" s="259" t="str">
        <f>IF($B1482="","",VLOOKUP($B1482,資料表!$A:$C,2,FALSE))</f>
        <v/>
      </c>
      <c r="D1482" s="259" t="str">
        <f>IF($B1482="","",VLOOKUP($B1482,資料表!$A:$C,3,FALSE))</f>
        <v/>
      </c>
      <c r="E1482" s="263"/>
      <c r="F1482" s="261" t="str">
        <f>IF($E1482="","",VLOOKUP($E1482,資料表!$G:$I,2,FALSE))</f>
        <v/>
      </c>
      <c r="G1482" s="262" t="str">
        <f>IF($E1482="","",VLOOKUP($E1482,資料表!$G:$I,3,FALSE))</f>
        <v/>
      </c>
      <c r="H1482" s="71"/>
      <c r="I1482" s="72"/>
      <c r="J1482" s="70"/>
      <c r="K1482" s="278">
        <f t="shared" si="46"/>
        <v>0</v>
      </c>
      <c r="L1482" s="278">
        <f t="shared" si="47"/>
        <v>0</v>
      </c>
      <c r="M1482" s="75"/>
      <c r="N1482" s="76"/>
      <c r="O1482" s="76"/>
      <c r="P1482" s="77"/>
      <c r="Q1482" s="18" t="str">
        <f>IF(B1482="","",VLOOKUP(B1482,資料表!$A$3:$D$198,4,0))</f>
        <v/>
      </c>
    </row>
    <row r="1483" spans="1:17" ht="20.100000000000001" customHeight="1">
      <c r="A1483" s="290" t="str">
        <f>IF(B1483="","",VLOOKUP(B1483,資料表!$A$3:$E$298,5,0))</f>
        <v/>
      </c>
      <c r="B1483" s="67"/>
      <c r="C1483" s="259" t="str">
        <f>IF($B1483="","",VLOOKUP($B1483,資料表!$A:$C,2,FALSE))</f>
        <v/>
      </c>
      <c r="D1483" s="259" t="str">
        <f>IF($B1483="","",VLOOKUP($B1483,資料表!$A:$C,3,FALSE))</f>
        <v/>
      </c>
      <c r="E1483" s="263"/>
      <c r="F1483" s="261" t="str">
        <f>IF($E1483="","",VLOOKUP($E1483,資料表!$G:$I,2,FALSE))</f>
        <v/>
      </c>
      <c r="G1483" s="262" t="str">
        <f>IF($E1483="","",VLOOKUP($E1483,資料表!$G:$I,3,FALSE))</f>
        <v/>
      </c>
      <c r="H1483" s="71"/>
      <c r="I1483" s="72"/>
      <c r="J1483" s="70"/>
      <c r="K1483" s="278">
        <f t="shared" ref="K1483:K1546" si="48">IF(OR($M1483=1,$M1483=""),ROUND($J1483*0.05,0),0)</f>
        <v>0</v>
      </c>
      <c r="L1483" s="278">
        <f t="shared" si="47"/>
        <v>0</v>
      </c>
      <c r="M1483" s="75"/>
      <c r="N1483" s="76"/>
      <c r="O1483" s="76"/>
      <c r="P1483" s="77"/>
      <c r="Q1483" s="18" t="str">
        <f>IF(B1483="","",VLOOKUP(B1483,資料表!$A$3:$D$198,4,0))</f>
        <v/>
      </c>
    </row>
    <row r="1484" spans="1:17" ht="20.100000000000001" customHeight="1">
      <c r="A1484" s="290" t="str">
        <f>IF(B1484="","",VLOOKUP(B1484,資料表!$A$3:$E$298,5,0))</f>
        <v/>
      </c>
      <c r="B1484" s="67"/>
      <c r="C1484" s="259" t="str">
        <f>IF($B1484="","",VLOOKUP($B1484,資料表!$A:$C,2,FALSE))</f>
        <v/>
      </c>
      <c r="D1484" s="259" t="str">
        <f>IF($B1484="","",VLOOKUP($B1484,資料表!$A:$C,3,FALSE))</f>
        <v/>
      </c>
      <c r="E1484" s="263"/>
      <c r="F1484" s="261" t="str">
        <f>IF($E1484="","",VLOOKUP($E1484,資料表!$G:$I,2,FALSE))</f>
        <v/>
      </c>
      <c r="G1484" s="262" t="str">
        <f>IF($E1484="","",VLOOKUP($E1484,資料表!$G:$I,3,FALSE))</f>
        <v/>
      </c>
      <c r="H1484" s="71"/>
      <c r="I1484" s="72"/>
      <c r="J1484" s="70"/>
      <c r="K1484" s="278">
        <f t="shared" si="48"/>
        <v>0</v>
      </c>
      <c r="L1484" s="278">
        <f t="shared" ref="L1484:L1508" si="49">SUM(J1484:K1484)</f>
        <v>0</v>
      </c>
      <c r="M1484" s="75"/>
      <c r="N1484" s="76"/>
      <c r="O1484" s="76"/>
      <c r="P1484" s="77"/>
      <c r="Q1484" s="18" t="str">
        <f>IF(B1484="","",VLOOKUP(B1484,資料表!$A$3:$D$198,4,0))</f>
        <v/>
      </c>
    </row>
    <row r="1485" spans="1:17" ht="20.100000000000001" customHeight="1">
      <c r="A1485" s="290" t="str">
        <f>IF(B1485="","",VLOOKUP(B1485,資料表!$A$3:$E$298,5,0))</f>
        <v/>
      </c>
      <c r="B1485" s="67"/>
      <c r="C1485" s="259" t="str">
        <f>IF($B1485="","",VLOOKUP($B1485,資料表!$A:$C,2,FALSE))</f>
        <v/>
      </c>
      <c r="D1485" s="259" t="str">
        <f>IF($B1485="","",VLOOKUP($B1485,資料表!$A:$C,3,FALSE))</f>
        <v/>
      </c>
      <c r="E1485" s="263"/>
      <c r="F1485" s="261" t="str">
        <f>IF($E1485="","",VLOOKUP($E1485,資料表!$G:$I,2,FALSE))</f>
        <v/>
      </c>
      <c r="G1485" s="262" t="str">
        <f>IF($E1485="","",VLOOKUP($E1485,資料表!$G:$I,3,FALSE))</f>
        <v/>
      </c>
      <c r="H1485" s="71"/>
      <c r="I1485" s="72"/>
      <c r="J1485" s="70"/>
      <c r="K1485" s="278">
        <f t="shared" si="48"/>
        <v>0</v>
      </c>
      <c r="L1485" s="278">
        <f t="shared" si="49"/>
        <v>0</v>
      </c>
      <c r="M1485" s="75"/>
      <c r="N1485" s="76"/>
      <c r="O1485" s="76"/>
      <c r="P1485" s="77"/>
      <c r="Q1485" s="18" t="str">
        <f>IF(B1485="","",VLOOKUP(B1485,資料表!$A$3:$D$198,4,0))</f>
        <v/>
      </c>
    </row>
    <row r="1486" spans="1:17" ht="20.100000000000001" customHeight="1">
      <c r="A1486" s="290" t="str">
        <f>IF(B1486="","",VLOOKUP(B1486,資料表!$A$3:$E$298,5,0))</f>
        <v/>
      </c>
      <c r="B1486" s="67"/>
      <c r="C1486" s="259" t="str">
        <f>IF($B1486="","",VLOOKUP($B1486,資料表!$A:$C,2,FALSE))</f>
        <v/>
      </c>
      <c r="D1486" s="259" t="str">
        <f>IF($B1486="","",VLOOKUP($B1486,資料表!$A:$C,3,FALSE))</f>
        <v/>
      </c>
      <c r="E1486" s="263"/>
      <c r="F1486" s="261" t="str">
        <f>IF($E1486="","",VLOOKUP($E1486,資料表!$G:$I,2,FALSE))</f>
        <v/>
      </c>
      <c r="G1486" s="262" t="str">
        <f>IF($E1486="","",VLOOKUP($E1486,資料表!$G:$I,3,FALSE))</f>
        <v/>
      </c>
      <c r="H1486" s="71"/>
      <c r="I1486" s="72"/>
      <c r="J1486" s="70"/>
      <c r="K1486" s="278">
        <f t="shared" si="48"/>
        <v>0</v>
      </c>
      <c r="L1486" s="278">
        <f t="shared" si="49"/>
        <v>0</v>
      </c>
      <c r="M1486" s="75"/>
      <c r="N1486" s="76"/>
      <c r="O1486" s="76"/>
      <c r="P1486" s="77"/>
      <c r="Q1486" s="18" t="str">
        <f>IF(B1486="","",VLOOKUP(B1486,資料表!$A$3:$D$198,4,0))</f>
        <v/>
      </c>
    </row>
    <row r="1487" spans="1:17" ht="20.100000000000001" customHeight="1">
      <c r="A1487" s="290" t="str">
        <f>IF(B1487="","",VLOOKUP(B1487,資料表!$A$3:$E$298,5,0))</f>
        <v/>
      </c>
      <c r="B1487" s="67"/>
      <c r="C1487" s="259" t="str">
        <f>IF($B1487="","",VLOOKUP($B1487,資料表!$A:$C,2,FALSE))</f>
        <v/>
      </c>
      <c r="D1487" s="259" t="str">
        <f>IF($B1487="","",VLOOKUP($B1487,資料表!$A:$C,3,FALSE))</f>
        <v/>
      </c>
      <c r="E1487" s="263"/>
      <c r="F1487" s="261" t="str">
        <f>IF($E1487="","",VLOOKUP($E1487,資料表!$G:$I,2,FALSE))</f>
        <v/>
      </c>
      <c r="G1487" s="262" t="str">
        <f>IF($E1487="","",VLOOKUP($E1487,資料表!$G:$I,3,FALSE))</f>
        <v/>
      </c>
      <c r="H1487" s="71"/>
      <c r="I1487" s="72"/>
      <c r="J1487" s="70"/>
      <c r="K1487" s="278">
        <f t="shared" si="48"/>
        <v>0</v>
      </c>
      <c r="L1487" s="278">
        <f t="shared" si="49"/>
        <v>0</v>
      </c>
      <c r="M1487" s="75"/>
      <c r="N1487" s="76"/>
      <c r="O1487" s="76"/>
      <c r="P1487" s="77"/>
      <c r="Q1487" s="18" t="str">
        <f>IF(B1487="","",VLOOKUP(B1487,資料表!$A$3:$D$198,4,0))</f>
        <v/>
      </c>
    </row>
    <row r="1488" spans="1:17" ht="20.100000000000001" customHeight="1">
      <c r="A1488" s="290" t="str">
        <f>IF(B1488="","",VLOOKUP(B1488,資料表!$A$3:$E$298,5,0))</f>
        <v/>
      </c>
      <c r="B1488" s="67"/>
      <c r="C1488" s="259" t="str">
        <f>IF($B1488="","",VLOOKUP($B1488,資料表!$A:$C,2,FALSE))</f>
        <v/>
      </c>
      <c r="D1488" s="259" t="str">
        <f>IF($B1488="","",VLOOKUP($B1488,資料表!$A:$C,3,FALSE))</f>
        <v/>
      </c>
      <c r="E1488" s="263"/>
      <c r="F1488" s="261" t="str">
        <f>IF($E1488="","",VLOOKUP($E1488,資料表!$G:$I,2,FALSE))</f>
        <v/>
      </c>
      <c r="G1488" s="262" t="str">
        <f>IF($E1488="","",VLOOKUP($E1488,資料表!$G:$I,3,FALSE))</f>
        <v/>
      </c>
      <c r="H1488" s="71"/>
      <c r="I1488" s="72"/>
      <c r="J1488" s="70"/>
      <c r="K1488" s="278">
        <f t="shared" si="48"/>
        <v>0</v>
      </c>
      <c r="L1488" s="278">
        <f t="shared" si="49"/>
        <v>0</v>
      </c>
      <c r="M1488" s="75"/>
      <c r="N1488" s="76"/>
      <c r="O1488" s="76"/>
      <c r="P1488" s="77"/>
      <c r="Q1488" s="18" t="str">
        <f>IF(B1488="","",VLOOKUP(B1488,資料表!$A$3:$D$198,4,0))</f>
        <v/>
      </c>
    </row>
    <row r="1489" spans="1:17" ht="20.100000000000001" customHeight="1">
      <c r="A1489" s="290" t="str">
        <f>IF(B1489="","",VLOOKUP(B1489,資料表!$A$3:$E$298,5,0))</f>
        <v/>
      </c>
      <c r="B1489" s="67"/>
      <c r="C1489" s="259" t="str">
        <f>IF($B1489="","",VLOOKUP($B1489,資料表!$A:$C,2,FALSE))</f>
        <v/>
      </c>
      <c r="D1489" s="259" t="str">
        <f>IF($B1489="","",VLOOKUP($B1489,資料表!$A:$C,3,FALSE))</f>
        <v/>
      </c>
      <c r="E1489" s="263"/>
      <c r="F1489" s="261" t="str">
        <f>IF($E1489="","",VLOOKUP($E1489,資料表!$G:$I,2,FALSE))</f>
        <v/>
      </c>
      <c r="G1489" s="262" t="str">
        <f>IF($E1489="","",VLOOKUP($E1489,資料表!$G:$I,3,FALSE))</f>
        <v/>
      </c>
      <c r="H1489" s="71"/>
      <c r="I1489" s="72"/>
      <c r="J1489" s="70"/>
      <c r="K1489" s="278">
        <f t="shared" si="48"/>
        <v>0</v>
      </c>
      <c r="L1489" s="278">
        <f t="shared" si="49"/>
        <v>0</v>
      </c>
      <c r="M1489" s="75"/>
      <c r="N1489" s="76"/>
      <c r="O1489" s="76"/>
      <c r="P1489" s="77"/>
      <c r="Q1489" s="18" t="str">
        <f>IF(B1489="","",VLOOKUP(B1489,資料表!$A$3:$D$198,4,0))</f>
        <v/>
      </c>
    </row>
    <row r="1490" spans="1:17" ht="20.100000000000001" customHeight="1">
      <c r="A1490" s="290" t="str">
        <f>IF(B1490="","",VLOOKUP(B1490,資料表!$A$3:$E$298,5,0))</f>
        <v/>
      </c>
      <c r="B1490" s="67"/>
      <c r="C1490" s="259" t="str">
        <f>IF($B1490="","",VLOOKUP($B1490,資料表!$A:$C,2,FALSE))</f>
        <v/>
      </c>
      <c r="D1490" s="259" t="str">
        <f>IF($B1490="","",VLOOKUP($B1490,資料表!$A:$C,3,FALSE))</f>
        <v/>
      </c>
      <c r="E1490" s="263"/>
      <c r="F1490" s="261" t="str">
        <f>IF($E1490="","",VLOOKUP($E1490,資料表!$G:$I,2,FALSE))</f>
        <v/>
      </c>
      <c r="G1490" s="262" t="str">
        <f>IF($E1490="","",VLOOKUP($E1490,資料表!$G:$I,3,FALSE))</f>
        <v/>
      </c>
      <c r="H1490" s="71"/>
      <c r="I1490" s="72"/>
      <c r="J1490" s="70"/>
      <c r="K1490" s="278">
        <f t="shared" si="48"/>
        <v>0</v>
      </c>
      <c r="L1490" s="278">
        <f t="shared" si="49"/>
        <v>0</v>
      </c>
      <c r="M1490" s="75"/>
      <c r="N1490" s="76"/>
      <c r="O1490" s="76"/>
      <c r="P1490" s="77"/>
      <c r="Q1490" s="18" t="str">
        <f>IF(B1490="","",VLOOKUP(B1490,資料表!$A$3:$D$198,4,0))</f>
        <v/>
      </c>
    </row>
    <row r="1491" spans="1:17" ht="20.100000000000001" customHeight="1">
      <c r="A1491" s="290" t="str">
        <f>IF(B1491="","",VLOOKUP(B1491,資料表!$A$3:$E$298,5,0))</f>
        <v/>
      </c>
      <c r="B1491" s="67"/>
      <c r="C1491" s="259" t="str">
        <f>IF($B1491="","",VLOOKUP($B1491,資料表!$A:$C,2,FALSE))</f>
        <v/>
      </c>
      <c r="D1491" s="259" t="str">
        <f>IF($B1491="","",VLOOKUP($B1491,資料表!$A:$C,3,FALSE))</f>
        <v/>
      </c>
      <c r="E1491" s="263"/>
      <c r="F1491" s="261" t="str">
        <f>IF($E1491="","",VLOOKUP($E1491,資料表!$G:$I,2,FALSE))</f>
        <v/>
      </c>
      <c r="G1491" s="262" t="str">
        <f>IF($E1491="","",VLOOKUP($E1491,資料表!$G:$I,3,FALSE))</f>
        <v/>
      </c>
      <c r="H1491" s="71"/>
      <c r="I1491" s="72"/>
      <c r="J1491" s="70"/>
      <c r="K1491" s="278">
        <f t="shared" si="48"/>
        <v>0</v>
      </c>
      <c r="L1491" s="278">
        <f t="shared" si="49"/>
        <v>0</v>
      </c>
      <c r="M1491" s="75"/>
      <c r="N1491" s="76"/>
      <c r="O1491" s="76"/>
      <c r="P1491" s="77"/>
      <c r="Q1491" s="18" t="str">
        <f>IF(B1491="","",VLOOKUP(B1491,資料表!$A$3:$D$198,4,0))</f>
        <v/>
      </c>
    </row>
    <row r="1492" spans="1:17" ht="20.100000000000001" customHeight="1">
      <c r="A1492" s="290" t="str">
        <f>IF(B1492="","",VLOOKUP(B1492,資料表!$A$3:$E$298,5,0))</f>
        <v/>
      </c>
      <c r="B1492" s="67"/>
      <c r="C1492" s="259" t="str">
        <f>IF($B1492="","",VLOOKUP($B1492,資料表!$A:$C,2,FALSE))</f>
        <v/>
      </c>
      <c r="D1492" s="259" t="str">
        <f>IF($B1492="","",VLOOKUP($B1492,資料表!$A:$C,3,FALSE))</f>
        <v/>
      </c>
      <c r="E1492" s="263"/>
      <c r="F1492" s="261" t="str">
        <f>IF($E1492="","",VLOOKUP($E1492,資料表!$G:$I,2,FALSE))</f>
        <v/>
      </c>
      <c r="G1492" s="262" t="str">
        <f>IF($E1492="","",VLOOKUP($E1492,資料表!$G:$I,3,FALSE))</f>
        <v/>
      </c>
      <c r="H1492" s="71"/>
      <c r="I1492" s="72"/>
      <c r="J1492" s="70"/>
      <c r="K1492" s="278">
        <f t="shared" si="48"/>
        <v>0</v>
      </c>
      <c r="L1492" s="278">
        <f t="shared" si="49"/>
        <v>0</v>
      </c>
      <c r="M1492" s="75"/>
      <c r="N1492" s="76"/>
      <c r="O1492" s="76"/>
      <c r="P1492" s="77"/>
      <c r="Q1492" s="18" t="str">
        <f>IF(B1492="","",VLOOKUP(B1492,資料表!$A$3:$D$198,4,0))</f>
        <v/>
      </c>
    </row>
    <row r="1493" spans="1:17" ht="20.100000000000001" customHeight="1">
      <c r="A1493" s="290" t="str">
        <f>IF(B1493="","",VLOOKUP(B1493,資料表!$A$3:$E$298,5,0))</f>
        <v/>
      </c>
      <c r="B1493" s="67"/>
      <c r="C1493" s="259" t="str">
        <f>IF($B1493="","",VLOOKUP($B1493,資料表!$A:$C,2,FALSE))</f>
        <v/>
      </c>
      <c r="D1493" s="259" t="str">
        <f>IF($B1493="","",VLOOKUP($B1493,資料表!$A:$C,3,FALSE))</f>
        <v/>
      </c>
      <c r="E1493" s="263"/>
      <c r="F1493" s="261" t="str">
        <f>IF($E1493="","",VLOOKUP($E1493,資料表!$G:$I,2,FALSE))</f>
        <v/>
      </c>
      <c r="G1493" s="262" t="str">
        <f>IF($E1493="","",VLOOKUP($E1493,資料表!$G:$I,3,FALSE))</f>
        <v/>
      </c>
      <c r="H1493" s="71"/>
      <c r="I1493" s="72"/>
      <c r="J1493" s="70"/>
      <c r="K1493" s="278">
        <f t="shared" si="48"/>
        <v>0</v>
      </c>
      <c r="L1493" s="278">
        <f t="shared" si="49"/>
        <v>0</v>
      </c>
      <c r="M1493" s="75"/>
      <c r="N1493" s="76"/>
      <c r="O1493" s="76"/>
      <c r="P1493" s="77"/>
      <c r="Q1493" s="18" t="str">
        <f>IF(B1493="","",VLOOKUP(B1493,資料表!$A$3:$D$198,4,0))</f>
        <v/>
      </c>
    </row>
    <row r="1494" spans="1:17" ht="20.100000000000001" customHeight="1">
      <c r="A1494" s="290" t="str">
        <f>IF(B1494="","",VLOOKUP(B1494,資料表!$A$3:$E$298,5,0))</f>
        <v/>
      </c>
      <c r="B1494" s="67"/>
      <c r="C1494" s="259" t="str">
        <f>IF($B1494="","",VLOOKUP($B1494,資料表!$A:$C,2,FALSE))</f>
        <v/>
      </c>
      <c r="D1494" s="259" t="str">
        <f>IF($B1494="","",VLOOKUP($B1494,資料表!$A:$C,3,FALSE))</f>
        <v/>
      </c>
      <c r="E1494" s="263"/>
      <c r="F1494" s="261" t="str">
        <f>IF($E1494="","",VLOOKUP($E1494,資料表!$G:$I,2,FALSE))</f>
        <v/>
      </c>
      <c r="G1494" s="262" t="str">
        <f>IF($E1494="","",VLOOKUP($E1494,資料表!$G:$I,3,FALSE))</f>
        <v/>
      </c>
      <c r="H1494" s="71"/>
      <c r="I1494" s="72"/>
      <c r="J1494" s="70"/>
      <c r="K1494" s="278">
        <f t="shared" si="48"/>
        <v>0</v>
      </c>
      <c r="L1494" s="278">
        <f t="shared" si="49"/>
        <v>0</v>
      </c>
      <c r="M1494" s="75"/>
      <c r="N1494" s="76"/>
      <c r="O1494" s="76"/>
      <c r="P1494" s="77"/>
      <c r="Q1494" s="18" t="str">
        <f>IF(B1494="","",VLOOKUP(B1494,資料表!$A$3:$D$198,4,0))</f>
        <v/>
      </c>
    </row>
    <row r="1495" spans="1:17" ht="20.100000000000001" customHeight="1">
      <c r="A1495" s="290" t="str">
        <f>IF(B1495="","",VLOOKUP(B1495,資料表!$A$3:$E$298,5,0))</f>
        <v/>
      </c>
      <c r="B1495" s="67"/>
      <c r="C1495" s="259" t="str">
        <f>IF($B1495="","",VLOOKUP($B1495,資料表!$A:$C,2,FALSE))</f>
        <v/>
      </c>
      <c r="D1495" s="259" t="str">
        <f>IF($B1495="","",VLOOKUP($B1495,資料表!$A:$C,3,FALSE))</f>
        <v/>
      </c>
      <c r="E1495" s="263"/>
      <c r="F1495" s="261" t="str">
        <f>IF($E1495="","",VLOOKUP($E1495,資料表!$G:$I,2,FALSE))</f>
        <v/>
      </c>
      <c r="G1495" s="262" t="str">
        <f>IF($E1495="","",VLOOKUP($E1495,資料表!$G:$I,3,FALSE))</f>
        <v/>
      </c>
      <c r="H1495" s="71"/>
      <c r="I1495" s="72"/>
      <c r="J1495" s="70"/>
      <c r="K1495" s="278">
        <f t="shared" si="48"/>
        <v>0</v>
      </c>
      <c r="L1495" s="278">
        <f t="shared" si="49"/>
        <v>0</v>
      </c>
      <c r="M1495" s="75"/>
      <c r="N1495" s="76"/>
      <c r="O1495" s="76"/>
      <c r="P1495" s="77"/>
      <c r="Q1495" s="18" t="str">
        <f>IF(B1495="","",VLOOKUP(B1495,資料表!$A$3:$D$198,4,0))</f>
        <v/>
      </c>
    </row>
    <row r="1496" spans="1:17" ht="20.100000000000001" customHeight="1">
      <c r="A1496" s="290" t="str">
        <f>IF(B1496="","",VLOOKUP(B1496,資料表!$A$3:$E$298,5,0))</f>
        <v/>
      </c>
      <c r="B1496" s="67"/>
      <c r="C1496" s="259" t="str">
        <f>IF($B1496="","",VLOOKUP($B1496,資料表!$A:$C,2,FALSE))</f>
        <v/>
      </c>
      <c r="D1496" s="259" t="str">
        <f>IF($B1496="","",VLOOKUP($B1496,資料表!$A:$C,3,FALSE))</f>
        <v/>
      </c>
      <c r="E1496" s="263"/>
      <c r="F1496" s="261" t="str">
        <f>IF($E1496="","",VLOOKUP($E1496,資料表!$G:$I,2,FALSE))</f>
        <v/>
      </c>
      <c r="G1496" s="262" t="str">
        <f>IF($E1496="","",VLOOKUP($E1496,資料表!$G:$I,3,FALSE))</f>
        <v/>
      </c>
      <c r="H1496" s="71"/>
      <c r="I1496" s="72"/>
      <c r="J1496" s="70"/>
      <c r="K1496" s="278">
        <f t="shared" si="48"/>
        <v>0</v>
      </c>
      <c r="L1496" s="278">
        <f t="shared" si="49"/>
        <v>0</v>
      </c>
      <c r="M1496" s="75"/>
      <c r="N1496" s="76"/>
      <c r="O1496" s="76"/>
      <c r="P1496" s="77"/>
      <c r="Q1496" s="18" t="str">
        <f>IF(B1496="","",VLOOKUP(B1496,資料表!$A$3:$D$198,4,0))</f>
        <v/>
      </c>
    </row>
    <row r="1497" spans="1:17" ht="20.100000000000001" customHeight="1">
      <c r="A1497" s="290" t="str">
        <f>IF(B1497="","",VLOOKUP(B1497,資料表!$A$3:$E$298,5,0))</f>
        <v/>
      </c>
      <c r="B1497" s="67"/>
      <c r="C1497" s="259" t="str">
        <f>IF($B1497="","",VLOOKUP($B1497,資料表!$A:$C,2,FALSE))</f>
        <v/>
      </c>
      <c r="D1497" s="259" t="str">
        <f>IF($B1497="","",VLOOKUP($B1497,資料表!$A:$C,3,FALSE))</f>
        <v/>
      </c>
      <c r="E1497" s="263"/>
      <c r="F1497" s="261" t="str">
        <f>IF($E1497="","",VLOOKUP($E1497,資料表!$G:$I,2,FALSE))</f>
        <v/>
      </c>
      <c r="G1497" s="262" t="str">
        <f>IF($E1497="","",VLOOKUP($E1497,資料表!$G:$I,3,FALSE))</f>
        <v/>
      </c>
      <c r="H1497" s="71"/>
      <c r="I1497" s="72"/>
      <c r="J1497" s="70"/>
      <c r="K1497" s="278">
        <f t="shared" si="48"/>
        <v>0</v>
      </c>
      <c r="L1497" s="278">
        <f t="shared" si="49"/>
        <v>0</v>
      </c>
      <c r="M1497" s="75"/>
      <c r="N1497" s="76"/>
      <c r="O1497" s="76"/>
      <c r="P1497" s="77"/>
      <c r="Q1497" s="18" t="str">
        <f>IF(B1497="","",VLOOKUP(B1497,資料表!$A$3:$D$198,4,0))</f>
        <v/>
      </c>
    </row>
    <row r="1498" spans="1:17" ht="20.100000000000001" customHeight="1">
      <c r="A1498" s="290" t="str">
        <f>IF(B1498="","",VLOOKUP(B1498,資料表!$A$3:$E$298,5,0))</f>
        <v/>
      </c>
      <c r="B1498" s="67"/>
      <c r="C1498" s="259" t="str">
        <f>IF($B1498="","",VLOOKUP($B1498,資料表!$A:$C,2,FALSE))</f>
        <v/>
      </c>
      <c r="D1498" s="259" t="str">
        <f>IF($B1498="","",VLOOKUP($B1498,資料表!$A:$C,3,FALSE))</f>
        <v/>
      </c>
      <c r="E1498" s="263"/>
      <c r="F1498" s="261" t="str">
        <f>IF($E1498="","",VLOOKUP($E1498,資料表!$G:$I,2,FALSE))</f>
        <v/>
      </c>
      <c r="G1498" s="262" t="str">
        <f>IF($E1498="","",VLOOKUP($E1498,資料表!$G:$I,3,FALSE))</f>
        <v/>
      </c>
      <c r="H1498" s="71"/>
      <c r="I1498" s="72"/>
      <c r="J1498" s="70"/>
      <c r="K1498" s="278">
        <f t="shared" si="48"/>
        <v>0</v>
      </c>
      <c r="L1498" s="278">
        <f t="shared" si="49"/>
        <v>0</v>
      </c>
      <c r="M1498" s="75"/>
      <c r="N1498" s="76"/>
      <c r="O1498" s="76"/>
      <c r="P1498" s="77"/>
      <c r="Q1498" s="18" t="str">
        <f>IF(B1498="","",VLOOKUP(B1498,資料表!$A$3:$D$198,4,0))</f>
        <v/>
      </c>
    </row>
    <row r="1499" spans="1:17" ht="20.100000000000001" customHeight="1">
      <c r="A1499" s="290" t="str">
        <f>IF(B1499="","",VLOOKUP(B1499,資料表!$A$3:$E$298,5,0))</f>
        <v/>
      </c>
      <c r="B1499" s="67"/>
      <c r="C1499" s="259" t="str">
        <f>IF($B1499="","",VLOOKUP($B1499,資料表!$A:$C,2,FALSE))</f>
        <v/>
      </c>
      <c r="D1499" s="259" t="str">
        <f>IF($B1499="","",VLOOKUP($B1499,資料表!$A:$C,3,FALSE))</f>
        <v/>
      </c>
      <c r="E1499" s="263"/>
      <c r="F1499" s="261" t="str">
        <f>IF($E1499="","",VLOOKUP($E1499,資料表!$G:$I,2,FALSE))</f>
        <v/>
      </c>
      <c r="G1499" s="262" t="str">
        <f>IF($E1499="","",VLOOKUP($E1499,資料表!$G:$I,3,FALSE))</f>
        <v/>
      </c>
      <c r="H1499" s="71"/>
      <c r="I1499" s="72"/>
      <c r="J1499" s="70"/>
      <c r="K1499" s="278">
        <f t="shared" si="48"/>
        <v>0</v>
      </c>
      <c r="L1499" s="278">
        <f t="shared" si="49"/>
        <v>0</v>
      </c>
      <c r="M1499" s="75"/>
      <c r="N1499" s="76"/>
      <c r="O1499" s="76"/>
      <c r="P1499" s="77"/>
      <c r="Q1499" s="18" t="str">
        <f>IF(B1499="","",VLOOKUP(B1499,資料表!$A$3:$D$198,4,0))</f>
        <v/>
      </c>
    </row>
    <row r="1500" spans="1:17" ht="20.100000000000001" customHeight="1">
      <c r="A1500" s="290" t="str">
        <f>IF(B1500="","",VLOOKUP(B1500,資料表!$A$3:$E$298,5,0))</f>
        <v/>
      </c>
      <c r="B1500" s="67"/>
      <c r="C1500" s="259" t="str">
        <f>IF($B1500="","",VLOOKUP($B1500,資料表!$A:$C,2,FALSE))</f>
        <v/>
      </c>
      <c r="D1500" s="259" t="str">
        <f>IF($B1500="","",VLOOKUP($B1500,資料表!$A:$C,3,FALSE))</f>
        <v/>
      </c>
      <c r="E1500" s="263"/>
      <c r="F1500" s="261" t="str">
        <f>IF($E1500="","",VLOOKUP($E1500,資料表!$G:$I,2,FALSE))</f>
        <v/>
      </c>
      <c r="G1500" s="262" t="str">
        <f>IF($E1500="","",VLOOKUP($E1500,資料表!$G:$I,3,FALSE))</f>
        <v/>
      </c>
      <c r="H1500" s="71"/>
      <c r="I1500" s="72"/>
      <c r="J1500" s="70"/>
      <c r="K1500" s="278">
        <f t="shared" si="48"/>
        <v>0</v>
      </c>
      <c r="L1500" s="278">
        <f t="shared" si="49"/>
        <v>0</v>
      </c>
      <c r="M1500" s="75"/>
      <c r="N1500" s="76"/>
      <c r="O1500" s="76"/>
      <c r="P1500" s="77"/>
      <c r="Q1500" s="18" t="str">
        <f>IF(B1500="","",VLOOKUP(B1500,資料表!$A$3:$D$198,4,0))</f>
        <v/>
      </c>
    </row>
    <row r="1501" spans="1:17" ht="20.100000000000001" customHeight="1">
      <c r="A1501" s="290" t="str">
        <f>IF(B1501="","",VLOOKUP(B1501,資料表!$A$3:$E$298,5,0))</f>
        <v/>
      </c>
      <c r="B1501" s="67"/>
      <c r="C1501" s="259" t="str">
        <f>IF($B1501="","",VLOOKUP($B1501,資料表!$A:$C,2,FALSE))</f>
        <v/>
      </c>
      <c r="D1501" s="259" t="str">
        <f>IF($B1501="","",VLOOKUP($B1501,資料表!$A:$C,3,FALSE))</f>
        <v/>
      </c>
      <c r="E1501" s="263"/>
      <c r="F1501" s="261" t="str">
        <f>IF($E1501="","",VLOOKUP($E1501,資料表!$G:$I,2,FALSE))</f>
        <v/>
      </c>
      <c r="G1501" s="262" t="str">
        <f>IF($E1501="","",VLOOKUP($E1501,資料表!$G:$I,3,FALSE))</f>
        <v/>
      </c>
      <c r="H1501" s="71"/>
      <c r="I1501" s="72"/>
      <c r="J1501" s="70"/>
      <c r="K1501" s="278">
        <f t="shared" si="48"/>
        <v>0</v>
      </c>
      <c r="L1501" s="278">
        <f t="shared" si="49"/>
        <v>0</v>
      </c>
      <c r="M1501" s="75"/>
      <c r="N1501" s="76"/>
      <c r="O1501" s="76"/>
      <c r="P1501" s="77"/>
      <c r="Q1501" s="18" t="str">
        <f>IF(B1501="","",VLOOKUP(B1501,資料表!$A$3:$D$198,4,0))</f>
        <v/>
      </c>
    </row>
    <row r="1502" spans="1:17" ht="20.100000000000001" customHeight="1">
      <c r="A1502" s="290" t="str">
        <f>IF(B1502="","",VLOOKUP(B1502,資料表!$A$3:$E$298,5,0))</f>
        <v/>
      </c>
      <c r="B1502" s="67"/>
      <c r="C1502" s="259" t="str">
        <f>IF($B1502="","",VLOOKUP($B1502,資料表!$A:$C,2,FALSE))</f>
        <v/>
      </c>
      <c r="D1502" s="259" t="str">
        <f>IF($B1502="","",VLOOKUP($B1502,資料表!$A:$C,3,FALSE))</f>
        <v/>
      </c>
      <c r="E1502" s="263"/>
      <c r="F1502" s="261" t="str">
        <f>IF($E1502="","",VLOOKUP($E1502,資料表!$G:$I,2,FALSE))</f>
        <v/>
      </c>
      <c r="G1502" s="262" t="str">
        <f>IF($E1502="","",VLOOKUP($E1502,資料表!$G:$I,3,FALSE))</f>
        <v/>
      </c>
      <c r="H1502" s="71"/>
      <c r="I1502" s="72"/>
      <c r="J1502" s="70"/>
      <c r="K1502" s="278">
        <f t="shared" si="48"/>
        <v>0</v>
      </c>
      <c r="L1502" s="278">
        <f t="shared" si="49"/>
        <v>0</v>
      </c>
      <c r="M1502" s="75"/>
      <c r="N1502" s="76"/>
      <c r="O1502" s="76"/>
      <c r="P1502" s="77"/>
      <c r="Q1502" s="18" t="str">
        <f>IF(B1502="","",VLOOKUP(B1502,資料表!$A$3:$D$198,4,0))</f>
        <v/>
      </c>
    </row>
    <row r="1503" spans="1:17" ht="20.100000000000001" customHeight="1">
      <c r="A1503" s="290" t="str">
        <f>IF(B1503="","",VLOOKUP(B1503,資料表!$A$3:$E$298,5,0))</f>
        <v/>
      </c>
      <c r="B1503" s="67"/>
      <c r="C1503" s="259" t="str">
        <f>IF($B1503="","",VLOOKUP($B1503,資料表!$A:$C,2,FALSE))</f>
        <v/>
      </c>
      <c r="D1503" s="259" t="str">
        <f>IF($B1503="","",VLOOKUP($B1503,資料表!$A:$C,3,FALSE))</f>
        <v/>
      </c>
      <c r="E1503" s="263"/>
      <c r="F1503" s="261" t="str">
        <f>IF($E1503="","",VLOOKUP($E1503,資料表!$G:$I,2,FALSE))</f>
        <v/>
      </c>
      <c r="G1503" s="262" t="str">
        <f>IF($E1503="","",VLOOKUP($E1503,資料表!$G:$I,3,FALSE))</f>
        <v/>
      </c>
      <c r="H1503" s="71"/>
      <c r="I1503" s="72"/>
      <c r="J1503" s="70"/>
      <c r="K1503" s="278">
        <f t="shared" si="48"/>
        <v>0</v>
      </c>
      <c r="L1503" s="278">
        <f t="shared" si="49"/>
        <v>0</v>
      </c>
      <c r="M1503" s="75"/>
      <c r="N1503" s="76"/>
      <c r="O1503" s="76"/>
      <c r="P1503" s="77"/>
      <c r="Q1503" s="18" t="str">
        <f>IF(B1503="","",VLOOKUP(B1503,資料表!$A$3:$D$198,4,0))</f>
        <v/>
      </c>
    </row>
    <row r="1504" spans="1:17" ht="20.100000000000001" customHeight="1">
      <c r="A1504" s="290" t="str">
        <f>IF(B1504="","",VLOOKUP(B1504,資料表!$A$3:$E$298,5,0))</f>
        <v/>
      </c>
      <c r="B1504" s="67"/>
      <c r="C1504" s="259" t="str">
        <f>IF($B1504="","",VLOOKUP($B1504,資料表!$A:$C,2,FALSE))</f>
        <v/>
      </c>
      <c r="D1504" s="259" t="str">
        <f>IF($B1504="","",VLOOKUP($B1504,資料表!$A:$C,3,FALSE))</f>
        <v/>
      </c>
      <c r="E1504" s="263"/>
      <c r="F1504" s="261" t="str">
        <f>IF($E1504="","",VLOOKUP($E1504,資料表!$G:$I,2,FALSE))</f>
        <v/>
      </c>
      <c r="G1504" s="262" t="str">
        <f>IF($E1504="","",VLOOKUP($E1504,資料表!$G:$I,3,FALSE))</f>
        <v/>
      </c>
      <c r="H1504" s="71"/>
      <c r="I1504" s="72"/>
      <c r="J1504" s="70"/>
      <c r="K1504" s="278">
        <f t="shared" si="48"/>
        <v>0</v>
      </c>
      <c r="L1504" s="278">
        <f t="shared" si="49"/>
        <v>0</v>
      </c>
      <c r="M1504" s="75"/>
      <c r="N1504" s="76"/>
      <c r="O1504" s="76"/>
      <c r="P1504" s="77"/>
      <c r="Q1504" s="18" t="str">
        <f>IF(B1504="","",VLOOKUP(B1504,資料表!$A$3:$D$198,4,0))</f>
        <v/>
      </c>
    </row>
    <row r="1505" spans="1:17" ht="20.100000000000001" customHeight="1">
      <c r="A1505" s="290" t="str">
        <f>IF(B1505="","",VLOOKUP(B1505,資料表!$A$3:$E$298,5,0))</f>
        <v/>
      </c>
      <c r="B1505" s="67"/>
      <c r="C1505" s="259" t="str">
        <f>IF($B1505="","",VLOOKUP($B1505,資料表!$A:$C,2,FALSE))</f>
        <v/>
      </c>
      <c r="D1505" s="259" t="str">
        <f>IF($B1505="","",VLOOKUP($B1505,資料表!$A:$C,3,FALSE))</f>
        <v/>
      </c>
      <c r="E1505" s="263"/>
      <c r="F1505" s="261" t="str">
        <f>IF($E1505="","",VLOOKUP($E1505,資料表!$G:$I,2,FALSE))</f>
        <v/>
      </c>
      <c r="G1505" s="262" t="str">
        <f>IF($E1505="","",VLOOKUP($E1505,資料表!$G:$I,3,FALSE))</f>
        <v/>
      </c>
      <c r="H1505" s="71"/>
      <c r="I1505" s="72"/>
      <c r="J1505" s="70"/>
      <c r="K1505" s="278">
        <f t="shared" si="48"/>
        <v>0</v>
      </c>
      <c r="L1505" s="278">
        <f t="shared" si="49"/>
        <v>0</v>
      </c>
      <c r="M1505" s="75"/>
      <c r="N1505" s="76"/>
      <c r="O1505" s="76"/>
      <c r="P1505" s="77"/>
      <c r="Q1505" s="18" t="str">
        <f>IF(B1505="","",VLOOKUP(B1505,資料表!$A$3:$D$198,4,0))</f>
        <v/>
      </c>
    </row>
    <row r="1506" spans="1:17" ht="20.100000000000001" customHeight="1">
      <c r="A1506" s="290" t="str">
        <f>IF(B1506="","",VLOOKUP(B1506,資料表!$A$3:$E$298,5,0))</f>
        <v/>
      </c>
      <c r="B1506" s="67"/>
      <c r="C1506" s="259" t="str">
        <f>IF($B1506="","",VLOOKUP($B1506,資料表!$A:$C,2,FALSE))</f>
        <v/>
      </c>
      <c r="D1506" s="259" t="str">
        <f>IF($B1506="","",VLOOKUP($B1506,資料表!$A:$C,3,FALSE))</f>
        <v/>
      </c>
      <c r="E1506" s="263"/>
      <c r="F1506" s="261" t="str">
        <f>IF($E1506="","",VLOOKUP($E1506,資料表!$G:$I,2,FALSE))</f>
        <v/>
      </c>
      <c r="G1506" s="262" t="str">
        <f>IF($E1506="","",VLOOKUP($E1506,資料表!$G:$I,3,FALSE))</f>
        <v/>
      </c>
      <c r="H1506" s="71"/>
      <c r="I1506" s="72"/>
      <c r="J1506" s="70"/>
      <c r="K1506" s="278">
        <f t="shared" si="48"/>
        <v>0</v>
      </c>
      <c r="L1506" s="278">
        <f t="shared" si="49"/>
        <v>0</v>
      </c>
      <c r="M1506" s="75"/>
      <c r="N1506" s="76"/>
      <c r="O1506" s="76"/>
      <c r="P1506" s="77"/>
      <c r="Q1506" s="18" t="str">
        <f>IF(B1506="","",VLOOKUP(B1506,資料表!$A$3:$D$198,4,0))</f>
        <v/>
      </c>
    </row>
    <row r="1507" spans="1:17" ht="20.100000000000001" customHeight="1">
      <c r="A1507" s="290" t="str">
        <f>IF(B1507="","",VLOOKUP(B1507,資料表!$A$3:$E$298,5,0))</f>
        <v/>
      </c>
      <c r="B1507" s="67"/>
      <c r="C1507" s="259" t="str">
        <f>IF($B1507="","",VLOOKUP($B1507,資料表!$A:$C,2,FALSE))</f>
        <v/>
      </c>
      <c r="D1507" s="259" t="str">
        <f>IF($B1507="","",VLOOKUP($B1507,資料表!$A:$C,3,FALSE))</f>
        <v/>
      </c>
      <c r="E1507" s="263"/>
      <c r="F1507" s="261" t="str">
        <f>IF($E1507="","",VLOOKUP($E1507,資料表!$G:$I,2,FALSE))</f>
        <v/>
      </c>
      <c r="G1507" s="262" t="str">
        <f>IF($E1507="","",VLOOKUP($E1507,資料表!$G:$I,3,FALSE))</f>
        <v/>
      </c>
      <c r="H1507" s="71"/>
      <c r="I1507" s="72"/>
      <c r="J1507" s="70"/>
      <c r="K1507" s="278">
        <f t="shared" si="48"/>
        <v>0</v>
      </c>
      <c r="L1507" s="278">
        <f t="shared" si="49"/>
        <v>0</v>
      </c>
      <c r="M1507" s="75"/>
      <c r="N1507" s="76"/>
      <c r="O1507" s="76"/>
      <c r="P1507" s="77"/>
      <c r="Q1507" s="18" t="str">
        <f>IF(B1507="","",VLOOKUP(B1507,資料表!$A$3:$D$198,4,0))</f>
        <v/>
      </c>
    </row>
    <row r="1508" spans="1:17" ht="20.100000000000001" customHeight="1">
      <c r="A1508" s="290" t="str">
        <f>IF(B1508="","",VLOOKUP(B1508,資料表!$A$3:$E$298,5,0))</f>
        <v/>
      </c>
      <c r="B1508" s="67"/>
      <c r="C1508" s="259" t="str">
        <f>IF($B1508="","",VLOOKUP($B1508,資料表!$A:$C,2,FALSE))</f>
        <v/>
      </c>
      <c r="D1508" s="259" t="str">
        <f>IF($B1508="","",VLOOKUP($B1508,資料表!$A:$C,3,FALSE))</f>
        <v/>
      </c>
      <c r="E1508" s="263"/>
      <c r="F1508" s="261" t="str">
        <f>IF($E1508="","",VLOOKUP($E1508,資料表!$G:$I,2,FALSE))</f>
        <v/>
      </c>
      <c r="G1508" s="262" t="str">
        <f>IF($E1508="","",VLOOKUP($E1508,資料表!$G:$I,3,FALSE))</f>
        <v/>
      </c>
      <c r="H1508" s="71"/>
      <c r="I1508" s="72"/>
      <c r="J1508" s="70"/>
      <c r="K1508" s="278">
        <f t="shared" si="48"/>
        <v>0</v>
      </c>
      <c r="L1508" s="278">
        <f t="shared" si="49"/>
        <v>0</v>
      </c>
      <c r="M1508" s="75"/>
      <c r="N1508" s="76"/>
      <c r="O1508" s="76"/>
      <c r="P1508" s="77"/>
      <c r="Q1508" s="18" t="str">
        <f>IF(B1508="","",VLOOKUP(B1508,資料表!$A$3:$D$198,4,0))</f>
        <v/>
      </c>
    </row>
    <row r="1509" spans="1:17" ht="20.100000000000001" customHeight="1">
      <c r="A1509" s="290" t="str">
        <f>IF(B1509="","",VLOOKUP(B1509,資料表!$A$3:$E$298,5,0))</f>
        <v/>
      </c>
      <c r="B1509" s="67"/>
      <c r="C1509" s="259" t="str">
        <f>IF($B1509="","",VLOOKUP($B1509,資料表!$A:$C,2,FALSE))</f>
        <v/>
      </c>
      <c r="D1509" s="259" t="str">
        <f>IF($B1509="","",VLOOKUP($B1509,資料表!$A:$C,3,FALSE))</f>
        <v/>
      </c>
      <c r="E1509" s="263"/>
      <c r="F1509" s="261" t="str">
        <f>IF($E1509="","",VLOOKUP($E1509,資料表!$G:$I,2,FALSE))</f>
        <v/>
      </c>
      <c r="G1509" s="262" t="str">
        <f>IF($E1509="","",VLOOKUP($E1509,資料表!$G:$I,3,FALSE))</f>
        <v/>
      </c>
      <c r="H1509" s="71"/>
      <c r="I1509" s="72"/>
      <c r="J1509" s="70"/>
      <c r="K1509" s="278">
        <f t="shared" si="48"/>
        <v>0</v>
      </c>
      <c r="L1509" s="278">
        <f t="shared" ref="L1509:L1572" si="50">SUM(J1509:K1509)</f>
        <v>0</v>
      </c>
      <c r="M1509" s="75"/>
      <c r="N1509" s="76"/>
      <c r="O1509" s="76"/>
      <c r="P1509" s="77"/>
    </row>
    <row r="1510" spans="1:17" ht="20.100000000000001" customHeight="1">
      <c r="A1510" s="290" t="str">
        <f>IF(B1510="","",VLOOKUP(B1510,資料表!$A$3:$E$298,5,0))</f>
        <v/>
      </c>
      <c r="B1510" s="67"/>
      <c r="C1510" s="259" t="str">
        <f>IF($B1510="","",VLOOKUP($B1510,資料表!$A:$C,2,FALSE))</f>
        <v/>
      </c>
      <c r="D1510" s="259" t="str">
        <f>IF($B1510="","",VLOOKUP($B1510,資料表!$A:$C,3,FALSE))</f>
        <v/>
      </c>
      <c r="E1510" s="263"/>
      <c r="F1510" s="261" t="str">
        <f>IF($E1510="","",VLOOKUP($E1510,資料表!$G:$I,2,FALSE))</f>
        <v/>
      </c>
      <c r="G1510" s="262" t="str">
        <f>IF($E1510="","",VLOOKUP($E1510,資料表!$G:$I,3,FALSE))</f>
        <v/>
      </c>
      <c r="H1510" s="71"/>
      <c r="I1510" s="72"/>
      <c r="J1510" s="70"/>
      <c r="K1510" s="278">
        <f t="shared" si="48"/>
        <v>0</v>
      </c>
      <c r="L1510" s="278">
        <f t="shared" si="50"/>
        <v>0</v>
      </c>
      <c r="M1510" s="75"/>
      <c r="N1510" s="76"/>
      <c r="O1510" s="76"/>
      <c r="P1510" s="77"/>
    </row>
    <row r="1511" spans="1:17" ht="20.100000000000001" customHeight="1">
      <c r="A1511" s="290" t="str">
        <f>IF(B1511="","",VLOOKUP(B1511,資料表!$A$3:$E$298,5,0))</f>
        <v/>
      </c>
      <c r="B1511" s="67"/>
      <c r="C1511" s="259" t="str">
        <f>IF($B1511="","",VLOOKUP($B1511,資料表!$A:$C,2,FALSE))</f>
        <v/>
      </c>
      <c r="D1511" s="259" t="str">
        <f>IF($B1511="","",VLOOKUP($B1511,資料表!$A:$C,3,FALSE))</f>
        <v/>
      </c>
      <c r="E1511" s="263"/>
      <c r="F1511" s="261" t="str">
        <f>IF($E1511="","",VLOOKUP($E1511,資料表!$G:$I,2,FALSE))</f>
        <v/>
      </c>
      <c r="G1511" s="262" t="str">
        <f>IF($E1511="","",VLOOKUP($E1511,資料表!$G:$I,3,FALSE))</f>
        <v/>
      </c>
      <c r="H1511" s="71"/>
      <c r="I1511" s="72"/>
      <c r="J1511" s="70"/>
      <c r="K1511" s="278">
        <f t="shared" si="48"/>
        <v>0</v>
      </c>
      <c r="L1511" s="278">
        <f t="shared" si="50"/>
        <v>0</v>
      </c>
      <c r="M1511" s="75"/>
      <c r="N1511" s="76"/>
      <c r="O1511" s="76"/>
      <c r="P1511" s="77"/>
    </row>
    <row r="1512" spans="1:17" ht="20.100000000000001" customHeight="1">
      <c r="A1512" s="290" t="str">
        <f>IF(B1512="","",VLOOKUP(B1512,資料表!$A$3:$E$298,5,0))</f>
        <v/>
      </c>
      <c r="B1512" s="67"/>
      <c r="C1512" s="259" t="str">
        <f>IF($B1512="","",VLOOKUP($B1512,資料表!$A:$C,2,FALSE))</f>
        <v/>
      </c>
      <c r="D1512" s="259" t="str">
        <f>IF($B1512="","",VLOOKUP($B1512,資料表!$A:$C,3,FALSE))</f>
        <v/>
      </c>
      <c r="E1512" s="263"/>
      <c r="F1512" s="261" t="str">
        <f>IF($E1512="","",VLOOKUP($E1512,資料表!$G:$I,2,FALSE))</f>
        <v/>
      </c>
      <c r="G1512" s="262" t="str">
        <f>IF($E1512="","",VLOOKUP($E1512,資料表!$G:$I,3,FALSE))</f>
        <v/>
      </c>
      <c r="H1512" s="71"/>
      <c r="I1512" s="72"/>
      <c r="J1512" s="70"/>
      <c r="K1512" s="278">
        <f t="shared" si="48"/>
        <v>0</v>
      </c>
      <c r="L1512" s="278">
        <f t="shared" si="50"/>
        <v>0</v>
      </c>
      <c r="M1512" s="75"/>
      <c r="N1512" s="76"/>
      <c r="O1512" s="76"/>
      <c r="P1512" s="77"/>
    </row>
    <row r="1513" spans="1:17" ht="20.100000000000001" customHeight="1">
      <c r="A1513" s="290" t="str">
        <f>IF(B1513="","",VLOOKUP(B1513,資料表!$A$3:$E$298,5,0))</f>
        <v/>
      </c>
      <c r="B1513" s="67"/>
      <c r="C1513" s="259" t="str">
        <f>IF($B1513="","",VLOOKUP($B1513,資料表!$A:$C,2,FALSE))</f>
        <v/>
      </c>
      <c r="D1513" s="259" t="str">
        <f>IF($B1513="","",VLOOKUP($B1513,資料表!$A:$C,3,FALSE))</f>
        <v/>
      </c>
      <c r="E1513" s="263"/>
      <c r="F1513" s="261" t="str">
        <f>IF($E1513="","",VLOOKUP($E1513,資料表!$G:$I,2,FALSE))</f>
        <v/>
      </c>
      <c r="G1513" s="262" t="str">
        <f>IF($E1513="","",VLOOKUP($E1513,資料表!$G:$I,3,FALSE))</f>
        <v/>
      </c>
      <c r="H1513" s="71"/>
      <c r="I1513" s="72"/>
      <c r="J1513" s="70"/>
      <c r="K1513" s="278">
        <f t="shared" si="48"/>
        <v>0</v>
      </c>
      <c r="L1513" s="278">
        <f t="shared" si="50"/>
        <v>0</v>
      </c>
      <c r="M1513" s="75"/>
      <c r="N1513" s="76"/>
      <c r="O1513" s="76"/>
      <c r="P1513" s="77"/>
    </row>
    <row r="1514" spans="1:17" ht="20.100000000000001" customHeight="1">
      <c r="A1514" s="290" t="str">
        <f>IF(B1514="","",VLOOKUP(B1514,資料表!$A$3:$E$298,5,0))</f>
        <v/>
      </c>
      <c r="B1514" s="67"/>
      <c r="C1514" s="259" t="str">
        <f>IF($B1514="","",VLOOKUP($B1514,資料表!$A:$C,2,FALSE))</f>
        <v/>
      </c>
      <c r="D1514" s="259" t="str">
        <f>IF($B1514="","",VLOOKUP($B1514,資料表!$A:$C,3,FALSE))</f>
        <v/>
      </c>
      <c r="E1514" s="263"/>
      <c r="F1514" s="261" t="str">
        <f>IF($E1514="","",VLOOKUP($E1514,資料表!$G:$I,2,FALSE))</f>
        <v/>
      </c>
      <c r="G1514" s="262" t="str">
        <f>IF($E1514="","",VLOOKUP($E1514,資料表!$G:$I,3,FALSE))</f>
        <v/>
      </c>
      <c r="H1514" s="71"/>
      <c r="I1514" s="72"/>
      <c r="J1514" s="70"/>
      <c r="K1514" s="278">
        <f t="shared" si="48"/>
        <v>0</v>
      </c>
      <c r="L1514" s="278">
        <f t="shared" si="50"/>
        <v>0</v>
      </c>
      <c r="M1514" s="75"/>
      <c r="N1514" s="76"/>
      <c r="O1514" s="76"/>
      <c r="P1514" s="77"/>
    </row>
    <row r="1515" spans="1:17" ht="20.100000000000001" customHeight="1">
      <c r="A1515" s="290" t="str">
        <f>IF(B1515="","",VLOOKUP(B1515,資料表!$A$3:$E$298,5,0))</f>
        <v/>
      </c>
      <c r="B1515" s="67"/>
      <c r="C1515" s="259" t="str">
        <f>IF($B1515="","",VLOOKUP($B1515,資料表!$A:$C,2,FALSE))</f>
        <v/>
      </c>
      <c r="D1515" s="259" t="str">
        <f>IF($B1515="","",VLOOKUP($B1515,資料表!$A:$C,3,FALSE))</f>
        <v/>
      </c>
      <c r="E1515" s="263"/>
      <c r="F1515" s="261" t="str">
        <f>IF($E1515="","",VLOOKUP($E1515,資料表!$G:$I,2,FALSE))</f>
        <v/>
      </c>
      <c r="G1515" s="262" t="str">
        <f>IF($E1515="","",VLOOKUP($E1515,資料表!$G:$I,3,FALSE))</f>
        <v/>
      </c>
      <c r="H1515" s="71"/>
      <c r="I1515" s="72"/>
      <c r="J1515" s="70"/>
      <c r="K1515" s="278">
        <f t="shared" si="48"/>
        <v>0</v>
      </c>
      <c r="L1515" s="278">
        <f t="shared" si="50"/>
        <v>0</v>
      </c>
      <c r="M1515" s="75"/>
      <c r="N1515" s="76"/>
      <c r="O1515" s="76"/>
      <c r="P1515" s="77"/>
    </row>
    <row r="1516" spans="1:17" ht="20.100000000000001" customHeight="1">
      <c r="A1516" s="290" t="str">
        <f>IF(B1516="","",VLOOKUP(B1516,資料表!$A$3:$E$298,5,0))</f>
        <v/>
      </c>
      <c r="B1516" s="67"/>
      <c r="C1516" s="259" t="str">
        <f>IF($B1516="","",VLOOKUP($B1516,資料表!$A:$C,2,FALSE))</f>
        <v/>
      </c>
      <c r="D1516" s="259" t="str">
        <f>IF($B1516="","",VLOOKUP($B1516,資料表!$A:$C,3,FALSE))</f>
        <v/>
      </c>
      <c r="E1516" s="263"/>
      <c r="F1516" s="261" t="str">
        <f>IF($E1516="","",VLOOKUP($E1516,資料表!$G:$I,2,FALSE))</f>
        <v/>
      </c>
      <c r="G1516" s="262" t="str">
        <f>IF($E1516="","",VLOOKUP($E1516,資料表!$G:$I,3,FALSE))</f>
        <v/>
      </c>
      <c r="H1516" s="71"/>
      <c r="I1516" s="72"/>
      <c r="J1516" s="70"/>
      <c r="K1516" s="278">
        <f t="shared" si="48"/>
        <v>0</v>
      </c>
      <c r="L1516" s="278">
        <f t="shared" si="50"/>
        <v>0</v>
      </c>
      <c r="M1516" s="75"/>
      <c r="N1516" s="76"/>
      <c r="O1516" s="76"/>
      <c r="P1516" s="77"/>
    </row>
    <row r="1517" spans="1:17" ht="20.100000000000001" customHeight="1">
      <c r="A1517" s="290" t="str">
        <f>IF(B1517="","",VLOOKUP(B1517,資料表!$A$3:$E$298,5,0))</f>
        <v/>
      </c>
      <c r="B1517" s="67"/>
      <c r="C1517" s="259" t="str">
        <f>IF($B1517="","",VLOOKUP($B1517,資料表!$A:$C,2,FALSE))</f>
        <v/>
      </c>
      <c r="D1517" s="259" t="str">
        <f>IF($B1517="","",VLOOKUP($B1517,資料表!$A:$C,3,FALSE))</f>
        <v/>
      </c>
      <c r="E1517" s="263"/>
      <c r="F1517" s="261" t="str">
        <f>IF($E1517="","",VLOOKUP($E1517,資料表!$G:$I,2,FALSE))</f>
        <v/>
      </c>
      <c r="G1517" s="262" t="str">
        <f>IF($E1517="","",VLOOKUP($E1517,資料表!$G:$I,3,FALSE))</f>
        <v/>
      </c>
      <c r="H1517" s="71"/>
      <c r="I1517" s="72"/>
      <c r="J1517" s="70"/>
      <c r="K1517" s="278">
        <f t="shared" si="48"/>
        <v>0</v>
      </c>
      <c r="L1517" s="278">
        <f t="shared" si="50"/>
        <v>0</v>
      </c>
      <c r="M1517" s="75"/>
      <c r="N1517" s="76"/>
      <c r="O1517" s="76"/>
      <c r="P1517" s="77"/>
    </row>
    <row r="1518" spans="1:17" ht="20.100000000000001" customHeight="1">
      <c r="A1518" s="290" t="str">
        <f>IF(B1518="","",VLOOKUP(B1518,資料表!$A$3:$E$298,5,0))</f>
        <v/>
      </c>
      <c r="B1518" s="67"/>
      <c r="C1518" s="259" t="str">
        <f>IF($B1518="","",VLOOKUP($B1518,資料表!$A:$C,2,FALSE))</f>
        <v/>
      </c>
      <c r="D1518" s="259" t="str">
        <f>IF($B1518="","",VLOOKUP($B1518,資料表!$A:$C,3,FALSE))</f>
        <v/>
      </c>
      <c r="E1518" s="263"/>
      <c r="F1518" s="261" t="str">
        <f>IF($E1518="","",VLOOKUP($E1518,資料表!$G:$I,2,FALSE))</f>
        <v/>
      </c>
      <c r="G1518" s="262" t="str">
        <f>IF($E1518="","",VLOOKUP($E1518,資料表!$G:$I,3,FALSE))</f>
        <v/>
      </c>
      <c r="H1518" s="71"/>
      <c r="I1518" s="72"/>
      <c r="J1518" s="70"/>
      <c r="K1518" s="278">
        <f t="shared" si="48"/>
        <v>0</v>
      </c>
      <c r="L1518" s="278">
        <f t="shared" si="50"/>
        <v>0</v>
      </c>
      <c r="M1518" s="75"/>
      <c r="N1518" s="76"/>
      <c r="O1518" s="76"/>
      <c r="P1518" s="77"/>
    </row>
    <row r="1519" spans="1:17" ht="20.100000000000001" customHeight="1">
      <c r="A1519" s="290" t="str">
        <f>IF(B1519="","",VLOOKUP(B1519,資料表!$A$3:$E$298,5,0))</f>
        <v/>
      </c>
      <c r="B1519" s="67"/>
      <c r="C1519" s="259" t="str">
        <f>IF($B1519="","",VLOOKUP($B1519,資料表!$A:$C,2,FALSE))</f>
        <v/>
      </c>
      <c r="D1519" s="259" t="str">
        <f>IF($B1519="","",VLOOKUP($B1519,資料表!$A:$C,3,FALSE))</f>
        <v/>
      </c>
      <c r="E1519" s="263"/>
      <c r="F1519" s="261" t="str">
        <f>IF($E1519="","",VLOOKUP($E1519,資料表!$G:$I,2,FALSE))</f>
        <v/>
      </c>
      <c r="G1519" s="262" t="str">
        <f>IF($E1519="","",VLOOKUP($E1519,資料表!$G:$I,3,FALSE))</f>
        <v/>
      </c>
      <c r="H1519" s="71"/>
      <c r="I1519" s="72"/>
      <c r="J1519" s="70"/>
      <c r="K1519" s="278">
        <f t="shared" si="48"/>
        <v>0</v>
      </c>
      <c r="L1519" s="278">
        <f t="shared" si="50"/>
        <v>0</v>
      </c>
      <c r="M1519" s="75"/>
      <c r="N1519" s="76"/>
      <c r="O1519" s="76"/>
      <c r="P1519" s="77"/>
    </row>
    <row r="1520" spans="1:17" ht="20.100000000000001" customHeight="1">
      <c r="A1520" s="290" t="str">
        <f>IF(B1520="","",VLOOKUP(B1520,資料表!$A$3:$E$298,5,0))</f>
        <v/>
      </c>
      <c r="B1520" s="67"/>
      <c r="C1520" s="259" t="str">
        <f>IF($B1520="","",VLOOKUP($B1520,資料表!$A:$C,2,FALSE))</f>
        <v/>
      </c>
      <c r="D1520" s="259" t="str">
        <f>IF($B1520="","",VLOOKUP($B1520,資料表!$A:$C,3,FALSE))</f>
        <v/>
      </c>
      <c r="E1520" s="263"/>
      <c r="F1520" s="261" t="str">
        <f>IF($E1520="","",VLOOKUP($E1520,資料表!$G:$I,2,FALSE))</f>
        <v/>
      </c>
      <c r="G1520" s="262" t="str">
        <f>IF($E1520="","",VLOOKUP($E1520,資料表!$G:$I,3,FALSE))</f>
        <v/>
      </c>
      <c r="H1520" s="71"/>
      <c r="I1520" s="72"/>
      <c r="J1520" s="70"/>
      <c r="K1520" s="278">
        <f t="shared" si="48"/>
        <v>0</v>
      </c>
      <c r="L1520" s="278">
        <f t="shared" si="50"/>
        <v>0</v>
      </c>
      <c r="M1520" s="75"/>
      <c r="N1520" s="76"/>
      <c r="O1520" s="76"/>
      <c r="P1520" s="77"/>
    </row>
    <row r="1521" spans="1:16" ht="20.100000000000001" customHeight="1">
      <c r="A1521" s="290" t="str">
        <f>IF(B1521="","",VLOOKUP(B1521,資料表!$A$3:$E$298,5,0))</f>
        <v/>
      </c>
      <c r="B1521" s="67"/>
      <c r="C1521" s="259" t="str">
        <f>IF($B1521="","",VLOOKUP($B1521,資料表!$A:$C,2,FALSE))</f>
        <v/>
      </c>
      <c r="D1521" s="259" t="str">
        <f>IF($B1521="","",VLOOKUP($B1521,資料表!$A:$C,3,FALSE))</f>
        <v/>
      </c>
      <c r="E1521" s="263"/>
      <c r="F1521" s="261" t="str">
        <f>IF($E1521="","",VLOOKUP($E1521,資料表!$G:$I,2,FALSE))</f>
        <v/>
      </c>
      <c r="G1521" s="262" t="str">
        <f>IF($E1521="","",VLOOKUP($E1521,資料表!$G:$I,3,FALSE))</f>
        <v/>
      </c>
      <c r="H1521" s="71"/>
      <c r="I1521" s="72"/>
      <c r="J1521" s="70"/>
      <c r="K1521" s="278">
        <f t="shared" si="48"/>
        <v>0</v>
      </c>
      <c r="L1521" s="278">
        <f t="shared" si="50"/>
        <v>0</v>
      </c>
      <c r="M1521" s="75"/>
      <c r="N1521" s="76"/>
      <c r="O1521" s="76"/>
      <c r="P1521" s="77"/>
    </row>
    <row r="1522" spans="1:16" ht="20.100000000000001" customHeight="1">
      <c r="A1522" s="290" t="str">
        <f>IF(B1522="","",VLOOKUP(B1522,資料表!$A$3:$E$298,5,0))</f>
        <v/>
      </c>
      <c r="B1522" s="67"/>
      <c r="C1522" s="259" t="str">
        <f>IF($B1522="","",VLOOKUP($B1522,資料表!$A:$C,2,FALSE))</f>
        <v/>
      </c>
      <c r="D1522" s="259" t="str">
        <f>IF($B1522="","",VLOOKUP($B1522,資料表!$A:$C,3,FALSE))</f>
        <v/>
      </c>
      <c r="E1522" s="263"/>
      <c r="F1522" s="261" t="str">
        <f>IF($E1522="","",VLOOKUP($E1522,資料表!$G:$I,2,FALSE))</f>
        <v/>
      </c>
      <c r="G1522" s="262" t="str">
        <f>IF($E1522="","",VLOOKUP($E1522,資料表!$G:$I,3,FALSE))</f>
        <v/>
      </c>
      <c r="H1522" s="71"/>
      <c r="I1522" s="72"/>
      <c r="J1522" s="70"/>
      <c r="K1522" s="278">
        <f t="shared" si="48"/>
        <v>0</v>
      </c>
      <c r="L1522" s="278">
        <f t="shared" si="50"/>
        <v>0</v>
      </c>
      <c r="M1522" s="75"/>
      <c r="N1522" s="76"/>
      <c r="O1522" s="76"/>
      <c r="P1522" s="77"/>
    </row>
    <row r="1523" spans="1:16" ht="20.100000000000001" customHeight="1">
      <c r="A1523" s="290" t="str">
        <f>IF(B1523="","",VLOOKUP(B1523,資料表!$A$3:$E$298,5,0))</f>
        <v/>
      </c>
      <c r="B1523" s="67"/>
      <c r="C1523" s="259" t="str">
        <f>IF($B1523="","",VLOOKUP($B1523,資料表!$A:$C,2,FALSE))</f>
        <v/>
      </c>
      <c r="D1523" s="259" t="str">
        <f>IF($B1523="","",VLOOKUP($B1523,資料表!$A:$C,3,FALSE))</f>
        <v/>
      </c>
      <c r="E1523" s="263"/>
      <c r="F1523" s="261" t="str">
        <f>IF($E1523="","",VLOOKUP($E1523,資料表!$G:$I,2,FALSE))</f>
        <v/>
      </c>
      <c r="G1523" s="262" t="str">
        <f>IF($E1523="","",VLOOKUP($E1523,資料表!$G:$I,3,FALSE))</f>
        <v/>
      </c>
      <c r="H1523" s="71"/>
      <c r="I1523" s="72"/>
      <c r="J1523" s="70"/>
      <c r="K1523" s="278">
        <f t="shared" si="48"/>
        <v>0</v>
      </c>
      <c r="L1523" s="278">
        <f t="shared" si="50"/>
        <v>0</v>
      </c>
      <c r="M1523" s="75"/>
      <c r="N1523" s="76"/>
      <c r="O1523" s="76"/>
      <c r="P1523" s="77"/>
    </row>
    <row r="1524" spans="1:16" ht="20.100000000000001" customHeight="1">
      <c r="A1524" s="290" t="str">
        <f>IF(B1524="","",VLOOKUP(B1524,資料表!$A$3:$E$298,5,0))</f>
        <v/>
      </c>
      <c r="B1524" s="67"/>
      <c r="C1524" s="259" t="str">
        <f>IF($B1524="","",VLOOKUP($B1524,資料表!$A:$C,2,FALSE))</f>
        <v/>
      </c>
      <c r="D1524" s="259" t="str">
        <f>IF($B1524="","",VLOOKUP($B1524,資料表!$A:$C,3,FALSE))</f>
        <v/>
      </c>
      <c r="E1524" s="263"/>
      <c r="F1524" s="261" t="str">
        <f>IF($E1524="","",VLOOKUP($E1524,資料表!$G:$I,2,FALSE))</f>
        <v/>
      </c>
      <c r="G1524" s="262" t="str">
        <f>IF($E1524="","",VLOOKUP($E1524,資料表!$G:$I,3,FALSE))</f>
        <v/>
      </c>
      <c r="H1524" s="71"/>
      <c r="I1524" s="72"/>
      <c r="J1524" s="70"/>
      <c r="K1524" s="278">
        <f t="shared" si="48"/>
        <v>0</v>
      </c>
      <c r="L1524" s="278">
        <f t="shared" si="50"/>
        <v>0</v>
      </c>
      <c r="M1524" s="75"/>
      <c r="N1524" s="76"/>
      <c r="O1524" s="76"/>
      <c r="P1524" s="77"/>
    </row>
    <row r="1525" spans="1:16" ht="20.100000000000001" customHeight="1">
      <c r="A1525" s="290" t="str">
        <f>IF(B1525="","",VLOOKUP(B1525,資料表!$A$3:$E$298,5,0))</f>
        <v/>
      </c>
      <c r="B1525" s="67"/>
      <c r="C1525" s="259" t="str">
        <f>IF($B1525="","",VLOOKUP($B1525,資料表!$A:$C,2,FALSE))</f>
        <v/>
      </c>
      <c r="D1525" s="259" t="str">
        <f>IF($B1525="","",VLOOKUP($B1525,資料表!$A:$C,3,FALSE))</f>
        <v/>
      </c>
      <c r="E1525" s="263"/>
      <c r="F1525" s="261" t="str">
        <f>IF($E1525="","",VLOOKUP($E1525,資料表!$G:$I,2,FALSE))</f>
        <v/>
      </c>
      <c r="G1525" s="262" t="str">
        <f>IF($E1525="","",VLOOKUP($E1525,資料表!$G:$I,3,FALSE))</f>
        <v/>
      </c>
      <c r="H1525" s="71"/>
      <c r="I1525" s="72"/>
      <c r="J1525" s="70"/>
      <c r="K1525" s="278">
        <f t="shared" si="48"/>
        <v>0</v>
      </c>
      <c r="L1525" s="278">
        <f t="shared" si="50"/>
        <v>0</v>
      </c>
      <c r="M1525" s="75"/>
      <c r="N1525" s="76"/>
      <c r="O1525" s="76"/>
      <c r="P1525" s="77"/>
    </row>
    <row r="1526" spans="1:16" ht="20.100000000000001" customHeight="1">
      <c r="A1526" s="290" t="str">
        <f>IF(B1526="","",VLOOKUP(B1526,資料表!$A$3:$E$298,5,0))</f>
        <v/>
      </c>
      <c r="B1526" s="67"/>
      <c r="C1526" s="259" t="str">
        <f>IF($B1526="","",VLOOKUP($B1526,資料表!$A:$C,2,FALSE))</f>
        <v/>
      </c>
      <c r="D1526" s="259" t="str">
        <f>IF($B1526="","",VLOOKUP($B1526,資料表!$A:$C,3,FALSE))</f>
        <v/>
      </c>
      <c r="E1526" s="263"/>
      <c r="F1526" s="261" t="str">
        <f>IF($E1526="","",VLOOKUP($E1526,資料表!$G:$I,2,FALSE))</f>
        <v/>
      </c>
      <c r="G1526" s="262" t="str">
        <f>IF($E1526="","",VLOOKUP($E1526,資料表!$G:$I,3,FALSE))</f>
        <v/>
      </c>
      <c r="H1526" s="71"/>
      <c r="I1526" s="72"/>
      <c r="J1526" s="70"/>
      <c r="K1526" s="278">
        <f t="shared" si="48"/>
        <v>0</v>
      </c>
      <c r="L1526" s="278">
        <f t="shared" si="50"/>
        <v>0</v>
      </c>
      <c r="M1526" s="75"/>
      <c r="N1526" s="76"/>
      <c r="O1526" s="76"/>
      <c r="P1526" s="77"/>
    </row>
    <row r="1527" spans="1:16" ht="20.100000000000001" customHeight="1">
      <c r="A1527" s="290" t="str">
        <f>IF(B1527="","",VLOOKUP(B1527,資料表!$A$3:$E$298,5,0))</f>
        <v/>
      </c>
      <c r="B1527" s="67"/>
      <c r="C1527" s="259" t="str">
        <f>IF($B1527="","",VLOOKUP($B1527,資料表!$A:$C,2,FALSE))</f>
        <v/>
      </c>
      <c r="D1527" s="259" t="str">
        <f>IF($B1527="","",VLOOKUP($B1527,資料表!$A:$C,3,FALSE))</f>
        <v/>
      </c>
      <c r="E1527" s="263"/>
      <c r="F1527" s="261" t="str">
        <f>IF($E1527="","",VLOOKUP($E1527,資料表!$G:$I,2,FALSE))</f>
        <v/>
      </c>
      <c r="G1527" s="262" t="str">
        <f>IF($E1527="","",VLOOKUP($E1527,資料表!$G:$I,3,FALSE))</f>
        <v/>
      </c>
      <c r="H1527" s="71"/>
      <c r="I1527" s="72"/>
      <c r="J1527" s="70"/>
      <c r="K1527" s="278">
        <f t="shared" si="48"/>
        <v>0</v>
      </c>
      <c r="L1527" s="278">
        <f t="shared" si="50"/>
        <v>0</v>
      </c>
      <c r="M1527" s="75"/>
      <c r="N1527" s="76"/>
      <c r="O1527" s="76"/>
      <c r="P1527" s="77"/>
    </row>
    <row r="1528" spans="1:16" ht="20.100000000000001" customHeight="1">
      <c r="A1528" s="290" t="str">
        <f>IF(B1528="","",VLOOKUP(B1528,資料表!$A$3:$E$298,5,0))</f>
        <v/>
      </c>
      <c r="B1528" s="67"/>
      <c r="C1528" s="259" t="str">
        <f>IF($B1528="","",VLOOKUP($B1528,資料表!$A:$C,2,FALSE))</f>
        <v/>
      </c>
      <c r="D1528" s="259" t="str">
        <f>IF($B1528="","",VLOOKUP($B1528,資料表!$A:$C,3,FALSE))</f>
        <v/>
      </c>
      <c r="E1528" s="263"/>
      <c r="F1528" s="261" t="str">
        <f>IF($E1528="","",VLOOKUP($E1528,資料表!$G:$I,2,FALSE))</f>
        <v/>
      </c>
      <c r="G1528" s="262" t="str">
        <f>IF($E1528="","",VLOOKUP($E1528,資料表!$G:$I,3,FALSE))</f>
        <v/>
      </c>
      <c r="H1528" s="71"/>
      <c r="I1528" s="72"/>
      <c r="J1528" s="70"/>
      <c r="K1528" s="278">
        <f t="shared" si="48"/>
        <v>0</v>
      </c>
      <c r="L1528" s="278">
        <f t="shared" si="50"/>
        <v>0</v>
      </c>
      <c r="M1528" s="75"/>
      <c r="N1528" s="76"/>
      <c r="O1528" s="76"/>
      <c r="P1528" s="77"/>
    </row>
    <row r="1529" spans="1:16" ht="20.100000000000001" customHeight="1">
      <c r="A1529" s="290" t="str">
        <f>IF(B1529="","",VLOOKUP(B1529,資料表!$A$3:$E$298,5,0))</f>
        <v/>
      </c>
      <c r="B1529" s="67"/>
      <c r="C1529" s="259" t="str">
        <f>IF($B1529="","",VLOOKUP($B1529,資料表!$A:$C,2,FALSE))</f>
        <v/>
      </c>
      <c r="D1529" s="259" t="str">
        <f>IF($B1529="","",VLOOKUP($B1529,資料表!$A:$C,3,FALSE))</f>
        <v/>
      </c>
      <c r="E1529" s="263"/>
      <c r="F1529" s="261" t="str">
        <f>IF($E1529="","",VLOOKUP($E1529,資料表!$G:$I,2,FALSE))</f>
        <v/>
      </c>
      <c r="G1529" s="262" t="str">
        <f>IF($E1529="","",VLOOKUP($E1529,資料表!$G:$I,3,FALSE))</f>
        <v/>
      </c>
      <c r="H1529" s="71"/>
      <c r="I1529" s="72"/>
      <c r="J1529" s="70"/>
      <c r="K1529" s="278">
        <f t="shared" si="48"/>
        <v>0</v>
      </c>
      <c r="L1529" s="278">
        <f t="shared" si="50"/>
        <v>0</v>
      </c>
      <c r="M1529" s="75"/>
      <c r="N1529" s="76"/>
      <c r="O1529" s="76"/>
      <c r="P1529" s="77"/>
    </row>
    <row r="1530" spans="1:16" ht="20.100000000000001" customHeight="1">
      <c r="A1530" s="290" t="str">
        <f>IF(B1530="","",VLOOKUP(B1530,資料表!$A$3:$E$298,5,0))</f>
        <v/>
      </c>
      <c r="B1530" s="67"/>
      <c r="C1530" s="259" t="str">
        <f>IF($B1530="","",VLOOKUP($B1530,資料表!$A:$C,2,FALSE))</f>
        <v/>
      </c>
      <c r="D1530" s="259" t="str">
        <f>IF($B1530="","",VLOOKUP($B1530,資料表!$A:$C,3,FALSE))</f>
        <v/>
      </c>
      <c r="E1530" s="263"/>
      <c r="F1530" s="261" t="str">
        <f>IF($E1530="","",VLOOKUP($E1530,資料表!$G:$I,2,FALSE))</f>
        <v/>
      </c>
      <c r="G1530" s="262" t="str">
        <f>IF($E1530="","",VLOOKUP($E1530,資料表!$G:$I,3,FALSE))</f>
        <v/>
      </c>
      <c r="H1530" s="71"/>
      <c r="I1530" s="72"/>
      <c r="J1530" s="70"/>
      <c r="K1530" s="278">
        <f t="shared" si="48"/>
        <v>0</v>
      </c>
      <c r="L1530" s="278">
        <f t="shared" si="50"/>
        <v>0</v>
      </c>
      <c r="M1530" s="75"/>
      <c r="N1530" s="76"/>
      <c r="O1530" s="76"/>
      <c r="P1530" s="77"/>
    </row>
    <row r="1531" spans="1:16" ht="20.100000000000001" customHeight="1">
      <c r="A1531" s="290" t="str">
        <f>IF(B1531="","",VLOOKUP(B1531,資料表!$A$3:$E$298,5,0))</f>
        <v/>
      </c>
      <c r="B1531" s="67"/>
      <c r="C1531" s="259" t="str">
        <f>IF($B1531="","",VLOOKUP($B1531,資料表!$A:$C,2,FALSE))</f>
        <v/>
      </c>
      <c r="D1531" s="259" t="str">
        <f>IF($B1531="","",VLOOKUP($B1531,資料表!$A:$C,3,FALSE))</f>
        <v/>
      </c>
      <c r="E1531" s="263"/>
      <c r="F1531" s="261" t="str">
        <f>IF($E1531="","",VLOOKUP($E1531,資料表!$G:$I,2,FALSE))</f>
        <v/>
      </c>
      <c r="G1531" s="262" t="str">
        <f>IF($E1531="","",VLOOKUP($E1531,資料表!$G:$I,3,FALSE))</f>
        <v/>
      </c>
      <c r="H1531" s="71"/>
      <c r="I1531" s="72"/>
      <c r="J1531" s="70"/>
      <c r="K1531" s="278">
        <f t="shared" si="48"/>
        <v>0</v>
      </c>
      <c r="L1531" s="278">
        <f t="shared" si="50"/>
        <v>0</v>
      </c>
      <c r="M1531" s="75"/>
      <c r="N1531" s="76"/>
      <c r="O1531" s="76"/>
      <c r="P1531" s="77"/>
    </row>
    <row r="1532" spans="1:16" ht="20.100000000000001" customHeight="1">
      <c r="A1532" s="290" t="str">
        <f>IF(B1532="","",VLOOKUP(B1532,資料表!$A$3:$E$298,5,0))</f>
        <v/>
      </c>
      <c r="B1532" s="67"/>
      <c r="C1532" s="259" t="str">
        <f>IF($B1532="","",VLOOKUP($B1532,資料表!$A:$C,2,FALSE))</f>
        <v/>
      </c>
      <c r="D1532" s="259" t="str">
        <f>IF($B1532="","",VLOOKUP($B1532,資料表!$A:$C,3,FALSE))</f>
        <v/>
      </c>
      <c r="E1532" s="263"/>
      <c r="F1532" s="261" t="str">
        <f>IF($E1532="","",VLOOKUP($E1532,資料表!$G:$I,2,FALSE))</f>
        <v/>
      </c>
      <c r="G1532" s="262" t="str">
        <f>IF($E1532="","",VLOOKUP($E1532,資料表!$G:$I,3,FALSE))</f>
        <v/>
      </c>
      <c r="H1532" s="71"/>
      <c r="I1532" s="72"/>
      <c r="J1532" s="70"/>
      <c r="K1532" s="278">
        <f t="shared" si="48"/>
        <v>0</v>
      </c>
      <c r="L1532" s="278">
        <f t="shared" si="50"/>
        <v>0</v>
      </c>
      <c r="M1532" s="75"/>
      <c r="N1532" s="76"/>
      <c r="O1532" s="76"/>
      <c r="P1532" s="77"/>
    </row>
    <row r="1533" spans="1:16" ht="20.100000000000001" customHeight="1">
      <c r="A1533" s="290" t="str">
        <f>IF(B1533="","",VLOOKUP(B1533,資料表!$A$3:$E$298,5,0))</f>
        <v/>
      </c>
      <c r="B1533" s="67"/>
      <c r="C1533" s="259" t="str">
        <f>IF($B1533="","",VLOOKUP($B1533,資料表!$A:$C,2,FALSE))</f>
        <v/>
      </c>
      <c r="D1533" s="259" t="str">
        <f>IF($B1533="","",VLOOKUP($B1533,資料表!$A:$C,3,FALSE))</f>
        <v/>
      </c>
      <c r="E1533" s="263"/>
      <c r="F1533" s="261" t="str">
        <f>IF($E1533="","",VLOOKUP($E1533,資料表!$G:$I,2,FALSE))</f>
        <v/>
      </c>
      <c r="G1533" s="262" t="str">
        <f>IF($E1533="","",VLOOKUP($E1533,資料表!$G:$I,3,FALSE))</f>
        <v/>
      </c>
      <c r="H1533" s="71"/>
      <c r="I1533" s="72"/>
      <c r="J1533" s="70"/>
      <c r="K1533" s="278">
        <f t="shared" si="48"/>
        <v>0</v>
      </c>
      <c r="L1533" s="278">
        <f t="shared" si="50"/>
        <v>0</v>
      </c>
      <c r="M1533" s="75"/>
      <c r="N1533" s="76"/>
      <c r="O1533" s="76"/>
      <c r="P1533" s="77"/>
    </row>
    <row r="1534" spans="1:16" ht="20.100000000000001" customHeight="1">
      <c r="A1534" s="290" t="str">
        <f>IF(B1534="","",VLOOKUP(B1534,資料表!$A$3:$E$298,5,0))</f>
        <v/>
      </c>
      <c r="B1534" s="67"/>
      <c r="C1534" s="259" t="str">
        <f>IF($B1534="","",VLOOKUP($B1534,資料表!$A:$C,2,FALSE))</f>
        <v/>
      </c>
      <c r="D1534" s="259" t="str">
        <f>IF($B1534="","",VLOOKUP($B1534,資料表!$A:$C,3,FALSE))</f>
        <v/>
      </c>
      <c r="E1534" s="263"/>
      <c r="F1534" s="261" t="str">
        <f>IF($E1534="","",VLOOKUP($E1534,資料表!$G:$I,2,FALSE))</f>
        <v/>
      </c>
      <c r="G1534" s="262" t="str">
        <f>IF($E1534="","",VLOOKUP($E1534,資料表!$G:$I,3,FALSE))</f>
        <v/>
      </c>
      <c r="H1534" s="71"/>
      <c r="I1534" s="72"/>
      <c r="J1534" s="70"/>
      <c r="K1534" s="278">
        <f t="shared" si="48"/>
        <v>0</v>
      </c>
      <c r="L1534" s="278">
        <f t="shared" si="50"/>
        <v>0</v>
      </c>
      <c r="M1534" s="75"/>
      <c r="N1534" s="76"/>
      <c r="O1534" s="76"/>
      <c r="P1534" s="77"/>
    </row>
    <row r="1535" spans="1:16" ht="20.100000000000001" customHeight="1">
      <c r="A1535" s="290" t="str">
        <f>IF(B1535="","",VLOOKUP(B1535,資料表!$A$3:$E$298,5,0))</f>
        <v/>
      </c>
      <c r="B1535" s="67"/>
      <c r="C1535" s="259" t="str">
        <f>IF($B1535="","",VLOOKUP($B1535,資料表!$A:$C,2,FALSE))</f>
        <v/>
      </c>
      <c r="D1535" s="259" t="str">
        <f>IF($B1535="","",VLOOKUP($B1535,資料表!$A:$C,3,FALSE))</f>
        <v/>
      </c>
      <c r="E1535" s="263"/>
      <c r="F1535" s="261" t="str">
        <f>IF($E1535="","",VLOOKUP($E1535,資料表!$G:$I,2,FALSE))</f>
        <v/>
      </c>
      <c r="G1535" s="262" t="str">
        <f>IF($E1535="","",VLOOKUP($E1535,資料表!$G:$I,3,FALSE))</f>
        <v/>
      </c>
      <c r="H1535" s="71"/>
      <c r="I1535" s="72"/>
      <c r="J1535" s="70"/>
      <c r="K1535" s="278">
        <f t="shared" si="48"/>
        <v>0</v>
      </c>
      <c r="L1535" s="278">
        <f t="shared" si="50"/>
        <v>0</v>
      </c>
      <c r="M1535" s="75"/>
      <c r="N1535" s="76"/>
      <c r="O1535" s="76"/>
      <c r="P1535" s="77"/>
    </row>
    <row r="1536" spans="1:16" ht="20.100000000000001" customHeight="1">
      <c r="A1536" s="290" t="str">
        <f>IF(B1536="","",VLOOKUP(B1536,資料表!$A$3:$E$298,5,0))</f>
        <v/>
      </c>
      <c r="B1536" s="67"/>
      <c r="C1536" s="259" t="str">
        <f>IF($B1536="","",VLOOKUP($B1536,資料表!$A:$C,2,FALSE))</f>
        <v/>
      </c>
      <c r="D1536" s="259" t="str">
        <f>IF($B1536="","",VLOOKUP($B1536,資料表!$A:$C,3,FALSE))</f>
        <v/>
      </c>
      <c r="E1536" s="263"/>
      <c r="F1536" s="261" t="str">
        <f>IF($E1536="","",VLOOKUP($E1536,資料表!$G:$I,2,FALSE))</f>
        <v/>
      </c>
      <c r="G1536" s="262" t="str">
        <f>IF($E1536="","",VLOOKUP($E1536,資料表!$G:$I,3,FALSE))</f>
        <v/>
      </c>
      <c r="H1536" s="71"/>
      <c r="I1536" s="72"/>
      <c r="J1536" s="70"/>
      <c r="K1536" s="278">
        <f t="shared" si="48"/>
        <v>0</v>
      </c>
      <c r="L1536" s="278">
        <f t="shared" si="50"/>
        <v>0</v>
      </c>
      <c r="M1536" s="75"/>
      <c r="N1536" s="76"/>
      <c r="O1536" s="76"/>
      <c r="P1536" s="77"/>
    </row>
    <row r="1537" spans="1:16" ht="20.100000000000001" customHeight="1">
      <c r="A1537" s="290" t="str">
        <f>IF(B1537="","",VLOOKUP(B1537,資料表!$A$3:$E$298,5,0))</f>
        <v/>
      </c>
      <c r="B1537" s="67"/>
      <c r="C1537" s="259" t="str">
        <f>IF($B1537="","",VLOOKUP($B1537,資料表!$A:$C,2,FALSE))</f>
        <v/>
      </c>
      <c r="D1537" s="259" t="str">
        <f>IF($B1537="","",VLOOKUP($B1537,資料表!$A:$C,3,FALSE))</f>
        <v/>
      </c>
      <c r="E1537" s="263"/>
      <c r="F1537" s="261" t="str">
        <f>IF($E1537="","",VLOOKUP($E1537,資料表!$G:$I,2,FALSE))</f>
        <v/>
      </c>
      <c r="G1537" s="262" t="str">
        <f>IF($E1537="","",VLOOKUP($E1537,資料表!$G:$I,3,FALSE))</f>
        <v/>
      </c>
      <c r="H1537" s="71"/>
      <c r="I1537" s="72"/>
      <c r="J1537" s="70"/>
      <c r="K1537" s="278">
        <f t="shared" si="48"/>
        <v>0</v>
      </c>
      <c r="L1537" s="278">
        <f t="shared" si="50"/>
        <v>0</v>
      </c>
      <c r="M1537" s="75"/>
      <c r="N1537" s="76"/>
      <c r="O1537" s="76"/>
      <c r="P1537" s="77"/>
    </row>
    <row r="1538" spans="1:16" ht="20.100000000000001" customHeight="1">
      <c r="A1538" s="290" t="str">
        <f>IF(B1538="","",VLOOKUP(B1538,資料表!$A$3:$E$298,5,0))</f>
        <v/>
      </c>
      <c r="B1538" s="67"/>
      <c r="C1538" s="259" t="str">
        <f>IF($B1538="","",VLOOKUP($B1538,資料表!$A:$C,2,FALSE))</f>
        <v/>
      </c>
      <c r="D1538" s="259" t="str">
        <f>IF($B1538="","",VLOOKUP($B1538,資料表!$A:$C,3,FALSE))</f>
        <v/>
      </c>
      <c r="E1538" s="263"/>
      <c r="F1538" s="261" t="str">
        <f>IF($E1538="","",VLOOKUP($E1538,資料表!$G:$I,2,FALSE))</f>
        <v/>
      </c>
      <c r="G1538" s="262" t="str">
        <f>IF($E1538="","",VLOOKUP($E1538,資料表!$G:$I,3,FALSE))</f>
        <v/>
      </c>
      <c r="H1538" s="71"/>
      <c r="I1538" s="72"/>
      <c r="J1538" s="70"/>
      <c r="K1538" s="278">
        <f t="shared" si="48"/>
        <v>0</v>
      </c>
      <c r="L1538" s="278">
        <f t="shared" si="50"/>
        <v>0</v>
      </c>
      <c r="M1538" s="75"/>
      <c r="N1538" s="76"/>
      <c r="O1538" s="76"/>
      <c r="P1538" s="77"/>
    </row>
    <row r="1539" spans="1:16" ht="20.100000000000001" customHeight="1">
      <c r="A1539" s="290" t="str">
        <f>IF(B1539="","",VLOOKUP(B1539,資料表!$A$3:$E$298,5,0))</f>
        <v/>
      </c>
      <c r="B1539" s="67"/>
      <c r="C1539" s="259" t="str">
        <f>IF($B1539="","",VLOOKUP($B1539,資料表!$A:$C,2,FALSE))</f>
        <v/>
      </c>
      <c r="D1539" s="259" t="str">
        <f>IF($B1539="","",VLOOKUP($B1539,資料表!$A:$C,3,FALSE))</f>
        <v/>
      </c>
      <c r="E1539" s="263"/>
      <c r="F1539" s="261" t="str">
        <f>IF($E1539="","",VLOOKUP($E1539,資料表!$G:$I,2,FALSE))</f>
        <v/>
      </c>
      <c r="G1539" s="262" t="str">
        <f>IF($E1539="","",VLOOKUP($E1539,資料表!$G:$I,3,FALSE))</f>
        <v/>
      </c>
      <c r="H1539" s="71"/>
      <c r="I1539" s="72"/>
      <c r="J1539" s="70"/>
      <c r="K1539" s="278">
        <f t="shared" si="48"/>
        <v>0</v>
      </c>
      <c r="L1539" s="278">
        <f t="shared" si="50"/>
        <v>0</v>
      </c>
      <c r="M1539" s="75"/>
      <c r="N1539" s="76"/>
      <c r="O1539" s="76"/>
      <c r="P1539" s="77"/>
    </row>
    <row r="1540" spans="1:16" ht="20.100000000000001" customHeight="1">
      <c r="A1540" s="290" t="str">
        <f>IF(B1540="","",VLOOKUP(B1540,資料表!$A$3:$E$298,5,0))</f>
        <v/>
      </c>
      <c r="B1540" s="67"/>
      <c r="C1540" s="259" t="str">
        <f>IF($B1540="","",VLOOKUP($B1540,資料表!$A:$C,2,FALSE))</f>
        <v/>
      </c>
      <c r="D1540" s="259" t="str">
        <f>IF($B1540="","",VLOOKUP($B1540,資料表!$A:$C,3,FALSE))</f>
        <v/>
      </c>
      <c r="E1540" s="263"/>
      <c r="F1540" s="261" t="str">
        <f>IF($E1540="","",VLOOKUP($E1540,資料表!$G:$I,2,FALSE))</f>
        <v/>
      </c>
      <c r="G1540" s="262" t="str">
        <f>IF($E1540="","",VLOOKUP($E1540,資料表!$G:$I,3,FALSE))</f>
        <v/>
      </c>
      <c r="H1540" s="71"/>
      <c r="I1540" s="72"/>
      <c r="J1540" s="70"/>
      <c r="K1540" s="278">
        <f t="shared" si="48"/>
        <v>0</v>
      </c>
      <c r="L1540" s="278">
        <f t="shared" si="50"/>
        <v>0</v>
      </c>
      <c r="M1540" s="75"/>
      <c r="N1540" s="76"/>
      <c r="O1540" s="76"/>
      <c r="P1540" s="77"/>
    </row>
    <row r="1541" spans="1:16" ht="20.100000000000001" customHeight="1">
      <c r="A1541" s="290" t="str">
        <f>IF(B1541="","",VLOOKUP(B1541,資料表!$A$3:$E$298,5,0))</f>
        <v/>
      </c>
      <c r="B1541" s="67"/>
      <c r="C1541" s="259" t="str">
        <f>IF($B1541="","",VLOOKUP($B1541,資料表!$A:$C,2,FALSE))</f>
        <v/>
      </c>
      <c r="D1541" s="259" t="str">
        <f>IF($B1541="","",VLOOKUP($B1541,資料表!$A:$C,3,FALSE))</f>
        <v/>
      </c>
      <c r="E1541" s="263"/>
      <c r="F1541" s="261" t="str">
        <f>IF($E1541="","",VLOOKUP($E1541,資料表!$G:$I,2,FALSE))</f>
        <v/>
      </c>
      <c r="G1541" s="262" t="str">
        <f>IF($E1541="","",VLOOKUP($E1541,資料表!$G:$I,3,FALSE))</f>
        <v/>
      </c>
      <c r="H1541" s="71"/>
      <c r="I1541" s="72"/>
      <c r="J1541" s="70"/>
      <c r="K1541" s="278">
        <f t="shared" si="48"/>
        <v>0</v>
      </c>
      <c r="L1541" s="278">
        <f t="shared" si="50"/>
        <v>0</v>
      </c>
      <c r="M1541" s="75"/>
      <c r="N1541" s="76"/>
      <c r="O1541" s="76"/>
      <c r="P1541" s="77"/>
    </row>
    <row r="1542" spans="1:16" ht="20.100000000000001" customHeight="1">
      <c r="A1542" s="290" t="str">
        <f>IF(B1542="","",VLOOKUP(B1542,資料表!$A$3:$E$298,5,0))</f>
        <v/>
      </c>
      <c r="B1542" s="67"/>
      <c r="C1542" s="259" t="str">
        <f>IF($B1542="","",VLOOKUP($B1542,資料表!$A:$C,2,FALSE))</f>
        <v/>
      </c>
      <c r="D1542" s="259" t="str">
        <f>IF($B1542="","",VLOOKUP($B1542,資料表!$A:$C,3,FALSE))</f>
        <v/>
      </c>
      <c r="E1542" s="263"/>
      <c r="F1542" s="261" t="str">
        <f>IF($E1542="","",VLOOKUP($E1542,資料表!$G:$I,2,FALSE))</f>
        <v/>
      </c>
      <c r="G1542" s="262" t="str">
        <f>IF($E1542="","",VLOOKUP($E1542,資料表!$G:$I,3,FALSE))</f>
        <v/>
      </c>
      <c r="H1542" s="71"/>
      <c r="I1542" s="72"/>
      <c r="J1542" s="70"/>
      <c r="K1542" s="278">
        <f t="shared" si="48"/>
        <v>0</v>
      </c>
      <c r="L1542" s="278">
        <f t="shared" si="50"/>
        <v>0</v>
      </c>
      <c r="M1542" s="75"/>
      <c r="N1542" s="76"/>
      <c r="O1542" s="76"/>
      <c r="P1542" s="77"/>
    </row>
    <row r="1543" spans="1:16" ht="20.100000000000001" customHeight="1">
      <c r="A1543" s="290" t="str">
        <f>IF(B1543="","",VLOOKUP(B1543,資料表!$A$3:$E$298,5,0))</f>
        <v/>
      </c>
      <c r="B1543" s="67"/>
      <c r="C1543" s="259" t="str">
        <f>IF($B1543="","",VLOOKUP($B1543,資料表!$A:$C,2,FALSE))</f>
        <v/>
      </c>
      <c r="D1543" s="259" t="str">
        <f>IF($B1543="","",VLOOKUP($B1543,資料表!$A:$C,3,FALSE))</f>
        <v/>
      </c>
      <c r="E1543" s="263"/>
      <c r="F1543" s="261" t="str">
        <f>IF($E1543="","",VLOOKUP($E1543,資料表!$G:$I,2,FALSE))</f>
        <v/>
      </c>
      <c r="G1543" s="262" t="str">
        <f>IF($E1543="","",VLOOKUP($E1543,資料表!$G:$I,3,FALSE))</f>
        <v/>
      </c>
      <c r="H1543" s="71"/>
      <c r="I1543" s="72"/>
      <c r="J1543" s="70"/>
      <c r="K1543" s="278">
        <f t="shared" si="48"/>
        <v>0</v>
      </c>
      <c r="L1543" s="278">
        <f t="shared" si="50"/>
        <v>0</v>
      </c>
      <c r="M1543" s="75"/>
      <c r="N1543" s="76"/>
      <c r="O1543" s="76"/>
      <c r="P1543" s="77"/>
    </row>
    <row r="1544" spans="1:16" ht="20.100000000000001" customHeight="1">
      <c r="A1544" s="290" t="str">
        <f>IF(B1544="","",VLOOKUP(B1544,資料表!$A$3:$E$298,5,0))</f>
        <v/>
      </c>
      <c r="B1544" s="67"/>
      <c r="C1544" s="259" t="str">
        <f>IF($B1544="","",VLOOKUP($B1544,資料表!$A:$C,2,FALSE))</f>
        <v/>
      </c>
      <c r="D1544" s="259" t="str">
        <f>IF($B1544="","",VLOOKUP($B1544,資料表!$A:$C,3,FALSE))</f>
        <v/>
      </c>
      <c r="E1544" s="263"/>
      <c r="F1544" s="261" t="str">
        <f>IF($E1544="","",VLOOKUP($E1544,資料表!$G:$I,2,FALSE))</f>
        <v/>
      </c>
      <c r="G1544" s="262" t="str">
        <f>IF($E1544="","",VLOOKUP($E1544,資料表!$G:$I,3,FALSE))</f>
        <v/>
      </c>
      <c r="H1544" s="71"/>
      <c r="I1544" s="72"/>
      <c r="J1544" s="70"/>
      <c r="K1544" s="278">
        <f t="shared" si="48"/>
        <v>0</v>
      </c>
      <c r="L1544" s="278">
        <f t="shared" si="50"/>
        <v>0</v>
      </c>
      <c r="M1544" s="75"/>
      <c r="N1544" s="76"/>
      <c r="O1544" s="76"/>
      <c r="P1544" s="77"/>
    </row>
    <row r="1545" spans="1:16" ht="20.100000000000001" customHeight="1">
      <c r="A1545" s="290" t="str">
        <f>IF(B1545="","",VLOOKUP(B1545,資料表!$A$3:$E$298,5,0))</f>
        <v/>
      </c>
      <c r="B1545" s="67"/>
      <c r="C1545" s="259" t="str">
        <f>IF($B1545="","",VLOOKUP($B1545,資料表!$A:$C,2,FALSE))</f>
        <v/>
      </c>
      <c r="D1545" s="259" t="str">
        <f>IF($B1545="","",VLOOKUP($B1545,資料表!$A:$C,3,FALSE))</f>
        <v/>
      </c>
      <c r="E1545" s="263"/>
      <c r="F1545" s="261" t="str">
        <f>IF($E1545="","",VLOOKUP($E1545,資料表!$G:$I,2,FALSE))</f>
        <v/>
      </c>
      <c r="G1545" s="262" t="str">
        <f>IF($E1545="","",VLOOKUP($E1545,資料表!$G:$I,3,FALSE))</f>
        <v/>
      </c>
      <c r="H1545" s="71"/>
      <c r="I1545" s="72"/>
      <c r="J1545" s="70"/>
      <c r="K1545" s="278">
        <f t="shared" si="48"/>
        <v>0</v>
      </c>
      <c r="L1545" s="278">
        <f t="shared" si="50"/>
        <v>0</v>
      </c>
      <c r="M1545" s="75"/>
      <c r="N1545" s="76"/>
      <c r="O1545" s="76"/>
      <c r="P1545" s="77"/>
    </row>
    <row r="1546" spans="1:16" ht="20.100000000000001" customHeight="1">
      <c r="A1546" s="290" t="str">
        <f>IF(B1546="","",VLOOKUP(B1546,資料表!$A$3:$E$298,5,0))</f>
        <v/>
      </c>
      <c r="B1546" s="67"/>
      <c r="C1546" s="259" t="str">
        <f>IF($B1546="","",VLOOKUP($B1546,資料表!$A:$C,2,FALSE))</f>
        <v/>
      </c>
      <c r="D1546" s="259" t="str">
        <f>IF($B1546="","",VLOOKUP($B1546,資料表!$A:$C,3,FALSE))</f>
        <v/>
      </c>
      <c r="E1546" s="263"/>
      <c r="F1546" s="261" t="str">
        <f>IF($E1546="","",VLOOKUP($E1546,資料表!$G:$I,2,FALSE))</f>
        <v/>
      </c>
      <c r="G1546" s="262" t="str">
        <f>IF($E1546="","",VLOOKUP($E1546,資料表!$G:$I,3,FALSE))</f>
        <v/>
      </c>
      <c r="H1546" s="71"/>
      <c r="I1546" s="72"/>
      <c r="J1546" s="70"/>
      <c r="K1546" s="278">
        <f t="shared" si="48"/>
        <v>0</v>
      </c>
      <c r="L1546" s="278">
        <f t="shared" si="50"/>
        <v>0</v>
      </c>
      <c r="M1546" s="75"/>
      <c r="N1546" s="76"/>
      <c r="O1546" s="76"/>
      <c r="P1546" s="77"/>
    </row>
    <row r="1547" spans="1:16" ht="20.100000000000001" customHeight="1">
      <c r="A1547" s="290" t="str">
        <f>IF(B1547="","",VLOOKUP(B1547,資料表!$A$3:$E$298,5,0))</f>
        <v/>
      </c>
      <c r="B1547" s="67"/>
      <c r="C1547" s="259" t="str">
        <f>IF($B1547="","",VLOOKUP($B1547,資料表!$A:$C,2,FALSE))</f>
        <v/>
      </c>
      <c r="D1547" s="259" t="str">
        <f>IF($B1547="","",VLOOKUP($B1547,資料表!$A:$C,3,FALSE))</f>
        <v/>
      </c>
      <c r="E1547" s="263"/>
      <c r="F1547" s="261" t="str">
        <f>IF($E1547="","",VLOOKUP($E1547,資料表!$G:$I,2,FALSE))</f>
        <v/>
      </c>
      <c r="G1547" s="262" t="str">
        <f>IF($E1547="","",VLOOKUP($E1547,資料表!$G:$I,3,FALSE))</f>
        <v/>
      </c>
      <c r="H1547" s="71"/>
      <c r="I1547" s="72"/>
      <c r="J1547" s="70"/>
      <c r="K1547" s="278">
        <f t="shared" ref="K1547:K1610" si="51">IF(OR($M1547=1,$M1547=""),ROUND($J1547*0.05,0),0)</f>
        <v>0</v>
      </c>
      <c r="L1547" s="278">
        <f t="shared" si="50"/>
        <v>0</v>
      </c>
      <c r="M1547" s="75"/>
      <c r="N1547" s="76"/>
      <c r="O1547" s="76"/>
      <c r="P1547" s="77"/>
    </row>
    <row r="1548" spans="1:16" ht="20.100000000000001" customHeight="1">
      <c r="A1548" s="290" t="str">
        <f>IF(B1548="","",VLOOKUP(B1548,資料表!$A$3:$E$298,5,0))</f>
        <v/>
      </c>
      <c r="B1548" s="67"/>
      <c r="C1548" s="259" t="str">
        <f>IF($B1548="","",VLOOKUP($B1548,資料表!$A:$C,2,FALSE))</f>
        <v/>
      </c>
      <c r="D1548" s="259" t="str">
        <f>IF($B1548="","",VLOOKUP($B1548,資料表!$A:$C,3,FALSE))</f>
        <v/>
      </c>
      <c r="E1548" s="263"/>
      <c r="F1548" s="261" t="str">
        <f>IF($E1548="","",VLOOKUP($E1548,資料表!$G:$I,2,FALSE))</f>
        <v/>
      </c>
      <c r="G1548" s="262" t="str">
        <f>IF($E1548="","",VLOOKUP($E1548,資料表!$G:$I,3,FALSE))</f>
        <v/>
      </c>
      <c r="H1548" s="71"/>
      <c r="I1548" s="72"/>
      <c r="J1548" s="70"/>
      <c r="K1548" s="278">
        <f t="shared" si="51"/>
        <v>0</v>
      </c>
      <c r="L1548" s="278">
        <f t="shared" si="50"/>
        <v>0</v>
      </c>
      <c r="M1548" s="75"/>
      <c r="N1548" s="76"/>
      <c r="O1548" s="76"/>
      <c r="P1548" s="77"/>
    </row>
    <row r="1549" spans="1:16" ht="20.100000000000001" customHeight="1">
      <c r="A1549" s="290" t="str">
        <f>IF(B1549="","",VLOOKUP(B1549,資料表!$A$3:$E$298,5,0))</f>
        <v/>
      </c>
      <c r="B1549" s="67"/>
      <c r="C1549" s="259" t="str">
        <f>IF($B1549="","",VLOOKUP($B1549,資料表!$A:$C,2,FALSE))</f>
        <v/>
      </c>
      <c r="D1549" s="259" t="str">
        <f>IF($B1549="","",VLOOKUP($B1549,資料表!$A:$C,3,FALSE))</f>
        <v/>
      </c>
      <c r="E1549" s="263"/>
      <c r="F1549" s="261" t="str">
        <f>IF($E1549="","",VLOOKUP($E1549,資料表!$G:$I,2,FALSE))</f>
        <v/>
      </c>
      <c r="G1549" s="262" t="str">
        <f>IF($E1549="","",VLOOKUP($E1549,資料表!$G:$I,3,FALSE))</f>
        <v/>
      </c>
      <c r="H1549" s="71"/>
      <c r="I1549" s="72"/>
      <c r="J1549" s="70"/>
      <c r="K1549" s="278">
        <f t="shared" si="51"/>
        <v>0</v>
      </c>
      <c r="L1549" s="278">
        <f t="shared" si="50"/>
        <v>0</v>
      </c>
      <c r="M1549" s="75"/>
      <c r="N1549" s="76"/>
      <c r="O1549" s="76"/>
      <c r="P1549" s="77"/>
    </row>
    <row r="1550" spans="1:16" ht="20.100000000000001" customHeight="1">
      <c r="A1550" s="290" t="str">
        <f>IF(B1550="","",VLOOKUP(B1550,資料表!$A$3:$E$298,5,0))</f>
        <v/>
      </c>
      <c r="B1550" s="67"/>
      <c r="C1550" s="259" t="str">
        <f>IF($B1550="","",VLOOKUP($B1550,資料表!$A:$C,2,FALSE))</f>
        <v/>
      </c>
      <c r="D1550" s="259" t="str">
        <f>IF($B1550="","",VLOOKUP($B1550,資料表!$A:$C,3,FALSE))</f>
        <v/>
      </c>
      <c r="E1550" s="263"/>
      <c r="F1550" s="261" t="str">
        <f>IF($E1550="","",VLOOKUP($E1550,資料表!$G:$I,2,FALSE))</f>
        <v/>
      </c>
      <c r="G1550" s="262" t="str">
        <f>IF($E1550="","",VLOOKUP($E1550,資料表!$G:$I,3,FALSE))</f>
        <v/>
      </c>
      <c r="H1550" s="71"/>
      <c r="I1550" s="72"/>
      <c r="J1550" s="70"/>
      <c r="K1550" s="278">
        <f t="shared" si="51"/>
        <v>0</v>
      </c>
      <c r="L1550" s="278">
        <f t="shared" si="50"/>
        <v>0</v>
      </c>
      <c r="M1550" s="75"/>
      <c r="N1550" s="76"/>
      <c r="O1550" s="76"/>
      <c r="P1550" s="77"/>
    </row>
    <row r="1551" spans="1:16" ht="20.100000000000001" customHeight="1">
      <c r="A1551" s="290" t="str">
        <f>IF(B1551="","",VLOOKUP(B1551,資料表!$A$3:$E$298,5,0))</f>
        <v/>
      </c>
      <c r="B1551" s="67"/>
      <c r="C1551" s="259" t="str">
        <f>IF($B1551="","",VLOOKUP($B1551,資料表!$A:$C,2,FALSE))</f>
        <v/>
      </c>
      <c r="D1551" s="259" t="str">
        <f>IF($B1551="","",VLOOKUP($B1551,資料表!$A:$C,3,FALSE))</f>
        <v/>
      </c>
      <c r="E1551" s="263"/>
      <c r="F1551" s="261" t="str">
        <f>IF($E1551="","",VLOOKUP($E1551,資料表!$G:$I,2,FALSE))</f>
        <v/>
      </c>
      <c r="G1551" s="262" t="str">
        <f>IF($E1551="","",VLOOKUP($E1551,資料表!$G:$I,3,FALSE))</f>
        <v/>
      </c>
      <c r="H1551" s="71"/>
      <c r="I1551" s="72"/>
      <c r="J1551" s="70"/>
      <c r="K1551" s="278">
        <f t="shared" si="51"/>
        <v>0</v>
      </c>
      <c r="L1551" s="278">
        <f t="shared" si="50"/>
        <v>0</v>
      </c>
      <c r="M1551" s="75"/>
      <c r="N1551" s="76"/>
      <c r="O1551" s="76"/>
      <c r="P1551" s="77"/>
    </row>
    <row r="1552" spans="1:16" ht="20.100000000000001" customHeight="1">
      <c r="A1552" s="290" t="str">
        <f>IF(B1552="","",VLOOKUP(B1552,資料表!$A$3:$E$298,5,0))</f>
        <v/>
      </c>
      <c r="B1552" s="67"/>
      <c r="C1552" s="259" t="str">
        <f>IF($B1552="","",VLOOKUP($B1552,資料表!$A:$C,2,FALSE))</f>
        <v/>
      </c>
      <c r="D1552" s="259" t="str">
        <f>IF($B1552="","",VLOOKUP($B1552,資料表!$A:$C,3,FALSE))</f>
        <v/>
      </c>
      <c r="E1552" s="263"/>
      <c r="F1552" s="261" t="str">
        <f>IF($E1552="","",VLOOKUP($E1552,資料表!$G:$I,2,FALSE))</f>
        <v/>
      </c>
      <c r="G1552" s="262" t="str">
        <f>IF($E1552="","",VLOOKUP($E1552,資料表!$G:$I,3,FALSE))</f>
        <v/>
      </c>
      <c r="H1552" s="71"/>
      <c r="I1552" s="72"/>
      <c r="J1552" s="70"/>
      <c r="K1552" s="278">
        <f t="shared" si="51"/>
        <v>0</v>
      </c>
      <c r="L1552" s="278">
        <f t="shared" si="50"/>
        <v>0</v>
      </c>
      <c r="M1552" s="75"/>
      <c r="N1552" s="76"/>
      <c r="O1552" s="76"/>
      <c r="P1552" s="77"/>
    </row>
    <row r="1553" spans="1:16" ht="20.100000000000001" customHeight="1">
      <c r="A1553" s="290" t="str">
        <f>IF(B1553="","",VLOOKUP(B1553,資料表!$A$3:$E$298,5,0))</f>
        <v/>
      </c>
      <c r="B1553" s="67"/>
      <c r="C1553" s="259" t="str">
        <f>IF($B1553="","",VLOOKUP($B1553,資料表!$A:$C,2,FALSE))</f>
        <v/>
      </c>
      <c r="D1553" s="259" t="str">
        <f>IF($B1553="","",VLOOKUP($B1553,資料表!$A:$C,3,FALSE))</f>
        <v/>
      </c>
      <c r="E1553" s="263"/>
      <c r="F1553" s="261" t="str">
        <f>IF($E1553="","",VLOOKUP($E1553,資料表!$G:$I,2,FALSE))</f>
        <v/>
      </c>
      <c r="G1553" s="262" t="str">
        <f>IF($E1553="","",VLOOKUP($E1553,資料表!$G:$I,3,FALSE))</f>
        <v/>
      </c>
      <c r="H1553" s="71"/>
      <c r="I1553" s="72"/>
      <c r="J1553" s="70"/>
      <c r="K1553" s="278">
        <f t="shared" si="51"/>
        <v>0</v>
      </c>
      <c r="L1553" s="278">
        <f t="shared" si="50"/>
        <v>0</v>
      </c>
      <c r="M1553" s="75"/>
      <c r="N1553" s="76"/>
      <c r="O1553" s="76"/>
      <c r="P1553" s="77"/>
    </row>
    <row r="1554" spans="1:16" ht="20.100000000000001" customHeight="1">
      <c r="A1554" s="290" t="str">
        <f>IF(B1554="","",VLOOKUP(B1554,資料表!$A$3:$E$298,5,0))</f>
        <v/>
      </c>
      <c r="B1554" s="67"/>
      <c r="C1554" s="259" t="str">
        <f>IF($B1554="","",VLOOKUP($B1554,資料表!$A:$C,2,FALSE))</f>
        <v/>
      </c>
      <c r="D1554" s="259" t="str">
        <f>IF($B1554="","",VLOOKUP($B1554,資料表!$A:$C,3,FALSE))</f>
        <v/>
      </c>
      <c r="E1554" s="263"/>
      <c r="F1554" s="261" t="str">
        <f>IF($E1554="","",VLOOKUP($E1554,資料表!$G:$I,2,FALSE))</f>
        <v/>
      </c>
      <c r="G1554" s="262" t="str">
        <f>IF($E1554="","",VLOOKUP($E1554,資料表!$G:$I,3,FALSE))</f>
        <v/>
      </c>
      <c r="H1554" s="71"/>
      <c r="I1554" s="72"/>
      <c r="J1554" s="70"/>
      <c r="K1554" s="278">
        <f t="shared" si="51"/>
        <v>0</v>
      </c>
      <c r="L1554" s="278">
        <f t="shared" si="50"/>
        <v>0</v>
      </c>
      <c r="M1554" s="75"/>
      <c r="N1554" s="76"/>
      <c r="O1554" s="76"/>
      <c r="P1554" s="77"/>
    </row>
    <row r="1555" spans="1:16" ht="20.100000000000001" customHeight="1">
      <c r="A1555" s="290" t="str">
        <f>IF(B1555="","",VLOOKUP(B1555,資料表!$A$3:$E$298,5,0))</f>
        <v/>
      </c>
      <c r="B1555" s="67"/>
      <c r="C1555" s="259" t="str">
        <f>IF($B1555="","",VLOOKUP($B1555,資料表!$A:$C,2,FALSE))</f>
        <v/>
      </c>
      <c r="D1555" s="259" t="str">
        <f>IF($B1555="","",VLOOKUP($B1555,資料表!$A:$C,3,FALSE))</f>
        <v/>
      </c>
      <c r="E1555" s="263"/>
      <c r="F1555" s="261" t="str">
        <f>IF($E1555="","",VLOOKUP($E1555,資料表!$G:$I,2,FALSE))</f>
        <v/>
      </c>
      <c r="G1555" s="262" t="str">
        <f>IF($E1555="","",VLOOKUP($E1555,資料表!$G:$I,3,FALSE))</f>
        <v/>
      </c>
      <c r="H1555" s="71"/>
      <c r="I1555" s="72"/>
      <c r="J1555" s="70"/>
      <c r="K1555" s="278">
        <f t="shared" si="51"/>
        <v>0</v>
      </c>
      <c r="L1555" s="278">
        <f t="shared" si="50"/>
        <v>0</v>
      </c>
      <c r="M1555" s="75"/>
      <c r="N1555" s="76"/>
      <c r="O1555" s="76"/>
      <c r="P1555" s="77"/>
    </row>
    <row r="1556" spans="1:16" ht="20.100000000000001" customHeight="1">
      <c r="A1556" s="290" t="str">
        <f>IF(B1556="","",VLOOKUP(B1556,資料表!$A$3:$E$298,5,0))</f>
        <v/>
      </c>
      <c r="B1556" s="67"/>
      <c r="C1556" s="259" t="str">
        <f>IF($B1556="","",VLOOKUP($B1556,資料表!$A:$C,2,FALSE))</f>
        <v/>
      </c>
      <c r="D1556" s="259" t="str">
        <f>IF($B1556="","",VLOOKUP($B1556,資料表!$A:$C,3,FALSE))</f>
        <v/>
      </c>
      <c r="E1556" s="263"/>
      <c r="F1556" s="261" t="str">
        <f>IF($E1556="","",VLOOKUP($E1556,資料表!$G:$I,2,FALSE))</f>
        <v/>
      </c>
      <c r="G1556" s="262" t="str">
        <f>IF($E1556="","",VLOOKUP($E1556,資料表!$G:$I,3,FALSE))</f>
        <v/>
      </c>
      <c r="H1556" s="71"/>
      <c r="I1556" s="72"/>
      <c r="J1556" s="70"/>
      <c r="K1556" s="278">
        <f t="shared" si="51"/>
        <v>0</v>
      </c>
      <c r="L1556" s="278">
        <f t="shared" si="50"/>
        <v>0</v>
      </c>
      <c r="M1556" s="75"/>
      <c r="N1556" s="76"/>
      <c r="O1556" s="76"/>
      <c r="P1556" s="77"/>
    </row>
    <row r="1557" spans="1:16" ht="20.100000000000001" customHeight="1">
      <c r="A1557" s="290" t="str">
        <f>IF(B1557="","",VLOOKUP(B1557,資料表!$A$3:$E$298,5,0))</f>
        <v/>
      </c>
      <c r="B1557" s="67"/>
      <c r="C1557" s="259" t="str">
        <f>IF($B1557="","",VLOOKUP($B1557,資料表!$A:$C,2,FALSE))</f>
        <v/>
      </c>
      <c r="D1557" s="259" t="str">
        <f>IF($B1557="","",VLOOKUP($B1557,資料表!$A:$C,3,FALSE))</f>
        <v/>
      </c>
      <c r="E1557" s="263"/>
      <c r="F1557" s="261" t="str">
        <f>IF($E1557="","",VLOOKUP($E1557,資料表!$G:$I,2,FALSE))</f>
        <v/>
      </c>
      <c r="G1557" s="262" t="str">
        <f>IF($E1557="","",VLOOKUP($E1557,資料表!$G:$I,3,FALSE))</f>
        <v/>
      </c>
      <c r="H1557" s="71"/>
      <c r="I1557" s="72"/>
      <c r="J1557" s="70"/>
      <c r="K1557" s="278">
        <f t="shared" si="51"/>
        <v>0</v>
      </c>
      <c r="L1557" s="278">
        <f t="shared" si="50"/>
        <v>0</v>
      </c>
      <c r="M1557" s="75"/>
      <c r="N1557" s="76"/>
      <c r="O1557" s="76"/>
      <c r="P1557" s="77"/>
    </row>
    <row r="1558" spans="1:16" ht="20.100000000000001" customHeight="1">
      <c r="A1558" s="290" t="str">
        <f>IF(B1558="","",VLOOKUP(B1558,資料表!$A$3:$E$298,5,0))</f>
        <v/>
      </c>
      <c r="B1558" s="67"/>
      <c r="C1558" s="259" t="str">
        <f>IF($B1558="","",VLOOKUP($B1558,資料表!$A:$C,2,FALSE))</f>
        <v/>
      </c>
      <c r="D1558" s="259" t="str">
        <f>IF($B1558="","",VLOOKUP($B1558,資料表!$A:$C,3,FALSE))</f>
        <v/>
      </c>
      <c r="E1558" s="263"/>
      <c r="F1558" s="261" t="str">
        <f>IF($E1558="","",VLOOKUP($E1558,資料表!$G:$I,2,FALSE))</f>
        <v/>
      </c>
      <c r="G1558" s="262" t="str">
        <f>IF($E1558="","",VLOOKUP($E1558,資料表!$G:$I,3,FALSE))</f>
        <v/>
      </c>
      <c r="H1558" s="71"/>
      <c r="I1558" s="72"/>
      <c r="J1558" s="70"/>
      <c r="K1558" s="278">
        <f t="shared" si="51"/>
        <v>0</v>
      </c>
      <c r="L1558" s="278">
        <f t="shared" si="50"/>
        <v>0</v>
      </c>
      <c r="M1558" s="75"/>
      <c r="N1558" s="76"/>
      <c r="O1558" s="76"/>
      <c r="P1558" s="77"/>
    </row>
    <row r="1559" spans="1:16" ht="20.100000000000001" customHeight="1">
      <c r="A1559" s="290" t="str">
        <f>IF(B1559="","",VLOOKUP(B1559,資料表!$A$3:$E$298,5,0))</f>
        <v/>
      </c>
      <c r="B1559" s="67"/>
      <c r="C1559" s="259" t="str">
        <f>IF($B1559="","",VLOOKUP($B1559,資料表!$A:$C,2,FALSE))</f>
        <v/>
      </c>
      <c r="D1559" s="259" t="str">
        <f>IF($B1559="","",VLOOKUP($B1559,資料表!$A:$C,3,FALSE))</f>
        <v/>
      </c>
      <c r="E1559" s="263"/>
      <c r="F1559" s="261" t="str">
        <f>IF($E1559="","",VLOOKUP($E1559,資料表!$G:$I,2,FALSE))</f>
        <v/>
      </c>
      <c r="G1559" s="262" t="str">
        <f>IF($E1559="","",VLOOKUP($E1559,資料表!$G:$I,3,FALSE))</f>
        <v/>
      </c>
      <c r="H1559" s="71"/>
      <c r="I1559" s="72"/>
      <c r="J1559" s="70"/>
      <c r="K1559" s="278">
        <f t="shared" si="51"/>
        <v>0</v>
      </c>
      <c r="L1559" s="278">
        <f t="shared" si="50"/>
        <v>0</v>
      </c>
      <c r="M1559" s="75"/>
      <c r="N1559" s="76"/>
      <c r="O1559" s="76"/>
      <c r="P1559" s="77"/>
    </row>
    <row r="1560" spans="1:16" ht="20.100000000000001" customHeight="1">
      <c r="A1560" s="290" t="str">
        <f>IF(B1560="","",VLOOKUP(B1560,資料表!$A$3:$E$298,5,0))</f>
        <v/>
      </c>
      <c r="B1560" s="67"/>
      <c r="C1560" s="259" t="str">
        <f>IF($B1560="","",VLOOKUP($B1560,資料表!$A:$C,2,FALSE))</f>
        <v/>
      </c>
      <c r="D1560" s="259" t="str">
        <f>IF($B1560="","",VLOOKUP($B1560,資料表!$A:$C,3,FALSE))</f>
        <v/>
      </c>
      <c r="E1560" s="263"/>
      <c r="F1560" s="261" t="str">
        <f>IF($E1560="","",VLOOKUP($E1560,資料表!$G:$I,2,FALSE))</f>
        <v/>
      </c>
      <c r="G1560" s="262" t="str">
        <f>IF($E1560="","",VLOOKUP($E1560,資料表!$G:$I,3,FALSE))</f>
        <v/>
      </c>
      <c r="H1560" s="71"/>
      <c r="I1560" s="72"/>
      <c r="J1560" s="70"/>
      <c r="K1560" s="278">
        <f t="shared" si="51"/>
        <v>0</v>
      </c>
      <c r="L1560" s="278">
        <f t="shared" si="50"/>
        <v>0</v>
      </c>
      <c r="M1560" s="75"/>
      <c r="N1560" s="76"/>
      <c r="O1560" s="76"/>
      <c r="P1560" s="77"/>
    </row>
    <row r="1561" spans="1:16" ht="20.100000000000001" customHeight="1">
      <c r="A1561" s="290" t="str">
        <f>IF(B1561="","",VLOOKUP(B1561,資料表!$A$3:$E$298,5,0))</f>
        <v/>
      </c>
      <c r="B1561" s="67"/>
      <c r="C1561" s="259" t="str">
        <f>IF($B1561="","",VLOOKUP($B1561,資料表!$A:$C,2,FALSE))</f>
        <v/>
      </c>
      <c r="D1561" s="259" t="str">
        <f>IF($B1561="","",VLOOKUP($B1561,資料表!$A:$C,3,FALSE))</f>
        <v/>
      </c>
      <c r="E1561" s="263"/>
      <c r="F1561" s="261" t="str">
        <f>IF($E1561="","",VLOOKUP($E1561,資料表!$G:$I,2,FALSE))</f>
        <v/>
      </c>
      <c r="G1561" s="262" t="str">
        <f>IF($E1561="","",VLOOKUP($E1561,資料表!$G:$I,3,FALSE))</f>
        <v/>
      </c>
      <c r="H1561" s="71"/>
      <c r="I1561" s="72"/>
      <c r="J1561" s="70"/>
      <c r="K1561" s="278">
        <f t="shared" si="51"/>
        <v>0</v>
      </c>
      <c r="L1561" s="278">
        <f t="shared" si="50"/>
        <v>0</v>
      </c>
      <c r="M1561" s="75"/>
      <c r="N1561" s="76"/>
      <c r="O1561" s="76"/>
      <c r="P1561" s="77"/>
    </row>
    <row r="1562" spans="1:16" ht="20.100000000000001" customHeight="1">
      <c r="A1562" s="290" t="str">
        <f>IF(B1562="","",VLOOKUP(B1562,資料表!$A$3:$E$298,5,0))</f>
        <v/>
      </c>
      <c r="B1562" s="67"/>
      <c r="C1562" s="259" t="str">
        <f>IF($B1562="","",VLOOKUP($B1562,資料表!$A:$C,2,FALSE))</f>
        <v/>
      </c>
      <c r="D1562" s="259" t="str">
        <f>IF($B1562="","",VLOOKUP($B1562,資料表!$A:$C,3,FALSE))</f>
        <v/>
      </c>
      <c r="E1562" s="263"/>
      <c r="F1562" s="261" t="str">
        <f>IF($E1562="","",VLOOKUP($E1562,資料表!$G:$I,2,FALSE))</f>
        <v/>
      </c>
      <c r="G1562" s="262" t="str">
        <f>IF($E1562="","",VLOOKUP($E1562,資料表!$G:$I,3,FALSE))</f>
        <v/>
      </c>
      <c r="H1562" s="71"/>
      <c r="I1562" s="72"/>
      <c r="J1562" s="70"/>
      <c r="K1562" s="278">
        <f t="shared" si="51"/>
        <v>0</v>
      </c>
      <c r="L1562" s="278">
        <f t="shared" si="50"/>
        <v>0</v>
      </c>
      <c r="M1562" s="75"/>
      <c r="N1562" s="76"/>
      <c r="O1562" s="76"/>
      <c r="P1562" s="77"/>
    </row>
    <row r="1563" spans="1:16" ht="20.100000000000001" customHeight="1">
      <c r="A1563" s="290" t="str">
        <f>IF(B1563="","",VLOOKUP(B1563,資料表!$A$3:$E$298,5,0))</f>
        <v/>
      </c>
      <c r="B1563" s="67"/>
      <c r="C1563" s="259" t="str">
        <f>IF($B1563="","",VLOOKUP($B1563,資料表!$A:$C,2,FALSE))</f>
        <v/>
      </c>
      <c r="D1563" s="259" t="str">
        <f>IF($B1563="","",VLOOKUP($B1563,資料表!$A:$C,3,FALSE))</f>
        <v/>
      </c>
      <c r="E1563" s="263"/>
      <c r="F1563" s="261" t="str">
        <f>IF($E1563="","",VLOOKUP($E1563,資料表!$G:$I,2,FALSE))</f>
        <v/>
      </c>
      <c r="G1563" s="262" t="str">
        <f>IF($E1563="","",VLOOKUP($E1563,資料表!$G:$I,3,FALSE))</f>
        <v/>
      </c>
      <c r="H1563" s="71"/>
      <c r="I1563" s="72"/>
      <c r="J1563" s="70"/>
      <c r="K1563" s="278">
        <f t="shared" si="51"/>
        <v>0</v>
      </c>
      <c r="L1563" s="278">
        <f t="shared" si="50"/>
        <v>0</v>
      </c>
      <c r="M1563" s="75"/>
      <c r="N1563" s="76"/>
      <c r="O1563" s="76"/>
      <c r="P1563" s="77"/>
    </row>
    <row r="1564" spans="1:16" ht="20.100000000000001" customHeight="1">
      <c r="A1564" s="290" t="str">
        <f>IF(B1564="","",VLOOKUP(B1564,資料表!$A$3:$E$298,5,0))</f>
        <v/>
      </c>
      <c r="B1564" s="67"/>
      <c r="C1564" s="259" t="str">
        <f>IF($B1564="","",VLOOKUP($B1564,資料表!$A:$C,2,FALSE))</f>
        <v/>
      </c>
      <c r="D1564" s="259" t="str">
        <f>IF($B1564="","",VLOOKUP($B1564,資料表!$A:$C,3,FALSE))</f>
        <v/>
      </c>
      <c r="E1564" s="263"/>
      <c r="F1564" s="261" t="str">
        <f>IF($E1564="","",VLOOKUP($E1564,資料表!$G:$I,2,FALSE))</f>
        <v/>
      </c>
      <c r="G1564" s="262" t="str">
        <f>IF($E1564="","",VLOOKUP($E1564,資料表!$G:$I,3,FALSE))</f>
        <v/>
      </c>
      <c r="H1564" s="71"/>
      <c r="I1564" s="72"/>
      <c r="J1564" s="70"/>
      <c r="K1564" s="278">
        <f t="shared" si="51"/>
        <v>0</v>
      </c>
      <c r="L1564" s="278">
        <f t="shared" si="50"/>
        <v>0</v>
      </c>
      <c r="M1564" s="75"/>
      <c r="N1564" s="76"/>
      <c r="O1564" s="76"/>
      <c r="P1564" s="77"/>
    </row>
    <row r="1565" spans="1:16" ht="20.100000000000001" customHeight="1">
      <c r="A1565" s="290" t="str">
        <f>IF(B1565="","",VLOOKUP(B1565,資料表!$A$3:$E$298,5,0))</f>
        <v/>
      </c>
      <c r="B1565" s="67"/>
      <c r="C1565" s="259" t="str">
        <f>IF($B1565="","",VLOOKUP($B1565,資料表!$A:$C,2,FALSE))</f>
        <v/>
      </c>
      <c r="D1565" s="259" t="str">
        <f>IF($B1565="","",VLOOKUP($B1565,資料表!$A:$C,3,FALSE))</f>
        <v/>
      </c>
      <c r="E1565" s="263"/>
      <c r="F1565" s="261" t="str">
        <f>IF($E1565="","",VLOOKUP($E1565,資料表!$G:$I,2,FALSE))</f>
        <v/>
      </c>
      <c r="G1565" s="262" t="str">
        <f>IF($E1565="","",VLOOKUP($E1565,資料表!$G:$I,3,FALSE))</f>
        <v/>
      </c>
      <c r="H1565" s="71"/>
      <c r="I1565" s="72"/>
      <c r="J1565" s="70"/>
      <c r="K1565" s="278">
        <f t="shared" si="51"/>
        <v>0</v>
      </c>
      <c r="L1565" s="278">
        <f t="shared" si="50"/>
        <v>0</v>
      </c>
      <c r="M1565" s="75"/>
      <c r="N1565" s="76"/>
      <c r="O1565" s="76"/>
      <c r="P1565" s="77"/>
    </row>
    <row r="1566" spans="1:16" ht="20.100000000000001" customHeight="1">
      <c r="A1566" s="290" t="str">
        <f>IF(B1566="","",VLOOKUP(B1566,資料表!$A$3:$E$298,5,0))</f>
        <v/>
      </c>
      <c r="B1566" s="67"/>
      <c r="C1566" s="259" t="str">
        <f>IF($B1566="","",VLOOKUP($B1566,資料表!$A:$C,2,FALSE))</f>
        <v/>
      </c>
      <c r="D1566" s="259" t="str">
        <f>IF($B1566="","",VLOOKUP($B1566,資料表!$A:$C,3,FALSE))</f>
        <v/>
      </c>
      <c r="E1566" s="263"/>
      <c r="F1566" s="261" t="str">
        <f>IF($E1566="","",VLOOKUP($E1566,資料表!$G:$I,2,FALSE))</f>
        <v/>
      </c>
      <c r="G1566" s="262" t="str">
        <f>IF($E1566="","",VLOOKUP($E1566,資料表!$G:$I,3,FALSE))</f>
        <v/>
      </c>
      <c r="H1566" s="71"/>
      <c r="I1566" s="72"/>
      <c r="J1566" s="70"/>
      <c r="K1566" s="278">
        <f t="shared" si="51"/>
        <v>0</v>
      </c>
      <c r="L1566" s="278">
        <f t="shared" si="50"/>
        <v>0</v>
      </c>
      <c r="M1566" s="75"/>
      <c r="N1566" s="76"/>
      <c r="O1566" s="76"/>
      <c r="P1566" s="77"/>
    </row>
    <row r="1567" spans="1:16" ht="20.100000000000001" customHeight="1">
      <c r="A1567" s="290" t="str">
        <f>IF(B1567="","",VLOOKUP(B1567,資料表!$A$3:$E$298,5,0))</f>
        <v/>
      </c>
      <c r="B1567" s="67"/>
      <c r="C1567" s="259" t="str">
        <f>IF($B1567="","",VLOOKUP($B1567,資料表!$A:$C,2,FALSE))</f>
        <v/>
      </c>
      <c r="D1567" s="259" t="str">
        <f>IF($B1567="","",VLOOKUP($B1567,資料表!$A:$C,3,FALSE))</f>
        <v/>
      </c>
      <c r="E1567" s="263"/>
      <c r="F1567" s="261" t="str">
        <f>IF($E1567="","",VLOOKUP($E1567,資料表!$G:$I,2,FALSE))</f>
        <v/>
      </c>
      <c r="G1567" s="262" t="str">
        <f>IF($E1567="","",VLOOKUP($E1567,資料表!$G:$I,3,FALSE))</f>
        <v/>
      </c>
      <c r="H1567" s="71"/>
      <c r="I1567" s="72"/>
      <c r="J1567" s="70"/>
      <c r="K1567" s="278">
        <f t="shared" si="51"/>
        <v>0</v>
      </c>
      <c r="L1567" s="278">
        <f t="shared" si="50"/>
        <v>0</v>
      </c>
      <c r="M1567" s="75"/>
      <c r="N1567" s="76"/>
      <c r="O1567" s="76"/>
      <c r="P1567" s="77"/>
    </row>
    <row r="1568" spans="1:16" ht="20.100000000000001" customHeight="1">
      <c r="A1568" s="290" t="str">
        <f>IF(B1568="","",VLOOKUP(B1568,資料表!$A$3:$E$298,5,0))</f>
        <v/>
      </c>
      <c r="B1568" s="67"/>
      <c r="C1568" s="259" t="str">
        <f>IF($B1568="","",VLOOKUP($B1568,資料表!$A:$C,2,FALSE))</f>
        <v/>
      </c>
      <c r="D1568" s="259" t="str">
        <f>IF($B1568="","",VLOOKUP($B1568,資料表!$A:$C,3,FALSE))</f>
        <v/>
      </c>
      <c r="E1568" s="263"/>
      <c r="F1568" s="261" t="str">
        <f>IF($E1568="","",VLOOKUP($E1568,資料表!$G:$I,2,FALSE))</f>
        <v/>
      </c>
      <c r="G1568" s="262" t="str">
        <f>IF($E1568="","",VLOOKUP($E1568,資料表!$G:$I,3,FALSE))</f>
        <v/>
      </c>
      <c r="H1568" s="71"/>
      <c r="I1568" s="72"/>
      <c r="J1568" s="70"/>
      <c r="K1568" s="278">
        <f t="shared" si="51"/>
        <v>0</v>
      </c>
      <c r="L1568" s="278">
        <f t="shared" si="50"/>
        <v>0</v>
      </c>
      <c r="M1568" s="75"/>
      <c r="N1568" s="76"/>
      <c r="O1568" s="76"/>
      <c r="P1568" s="77"/>
    </row>
    <row r="1569" spans="1:16" ht="20.100000000000001" customHeight="1">
      <c r="A1569" s="290" t="str">
        <f>IF(B1569="","",VLOOKUP(B1569,資料表!$A$3:$E$298,5,0))</f>
        <v/>
      </c>
      <c r="B1569" s="67"/>
      <c r="C1569" s="259" t="str">
        <f>IF($B1569="","",VLOOKUP($B1569,資料表!$A:$C,2,FALSE))</f>
        <v/>
      </c>
      <c r="D1569" s="259" t="str">
        <f>IF($B1569="","",VLOOKUP($B1569,資料表!$A:$C,3,FALSE))</f>
        <v/>
      </c>
      <c r="E1569" s="263"/>
      <c r="F1569" s="261" t="str">
        <f>IF($E1569="","",VLOOKUP($E1569,資料表!$G:$I,2,FALSE))</f>
        <v/>
      </c>
      <c r="G1569" s="262" t="str">
        <f>IF($E1569="","",VLOOKUP($E1569,資料表!$G:$I,3,FALSE))</f>
        <v/>
      </c>
      <c r="H1569" s="71"/>
      <c r="I1569" s="72"/>
      <c r="J1569" s="70"/>
      <c r="K1569" s="278">
        <f t="shared" si="51"/>
        <v>0</v>
      </c>
      <c r="L1569" s="278">
        <f t="shared" si="50"/>
        <v>0</v>
      </c>
      <c r="M1569" s="75"/>
      <c r="N1569" s="76"/>
      <c r="O1569" s="76"/>
      <c r="P1569" s="77"/>
    </row>
    <row r="1570" spans="1:16" ht="20.100000000000001" customHeight="1">
      <c r="A1570" s="290" t="str">
        <f>IF(B1570="","",VLOOKUP(B1570,資料表!$A$3:$E$298,5,0))</f>
        <v/>
      </c>
      <c r="B1570" s="67"/>
      <c r="C1570" s="259" t="str">
        <f>IF($B1570="","",VLOOKUP($B1570,資料表!$A:$C,2,FALSE))</f>
        <v/>
      </c>
      <c r="D1570" s="259" t="str">
        <f>IF($B1570="","",VLOOKUP($B1570,資料表!$A:$C,3,FALSE))</f>
        <v/>
      </c>
      <c r="E1570" s="263"/>
      <c r="F1570" s="261" t="str">
        <f>IF($E1570="","",VLOOKUP($E1570,資料表!$G:$I,2,FALSE))</f>
        <v/>
      </c>
      <c r="G1570" s="262" t="str">
        <f>IF($E1570="","",VLOOKUP($E1570,資料表!$G:$I,3,FALSE))</f>
        <v/>
      </c>
      <c r="H1570" s="71"/>
      <c r="I1570" s="72"/>
      <c r="J1570" s="70"/>
      <c r="K1570" s="278">
        <f t="shared" si="51"/>
        <v>0</v>
      </c>
      <c r="L1570" s="278">
        <f t="shared" si="50"/>
        <v>0</v>
      </c>
      <c r="M1570" s="75"/>
      <c r="N1570" s="76"/>
      <c r="O1570" s="76"/>
      <c r="P1570" s="77"/>
    </row>
    <row r="1571" spans="1:16" ht="20.100000000000001" customHeight="1">
      <c r="A1571" s="290" t="str">
        <f>IF(B1571="","",VLOOKUP(B1571,資料表!$A$3:$E$298,5,0))</f>
        <v/>
      </c>
      <c r="B1571" s="67"/>
      <c r="C1571" s="259" t="str">
        <f>IF($B1571="","",VLOOKUP($B1571,資料表!$A:$C,2,FALSE))</f>
        <v/>
      </c>
      <c r="D1571" s="259" t="str">
        <f>IF($B1571="","",VLOOKUP($B1571,資料表!$A:$C,3,FALSE))</f>
        <v/>
      </c>
      <c r="E1571" s="263"/>
      <c r="F1571" s="261" t="str">
        <f>IF($E1571="","",VLOOKUP($E1571,資料表!$G:$I,2,FALSE))</f>
        <v/>
      </c>
      <c r="G1571" s="262" t="str">
        <f>IF($E1571="","",VLOOKUP($E1571,資料表!$G:$I,3,FALSE))</f>
        <v/>
      </c>
      <c r="H1571" s="71"/>
      <c r="I1571" s="72"/>
      <c r="J1571" s="70"/>
      <c r="K1571" s="278">
        <f t="shared" si="51"/>
        <v>0</v>
      </c>
      <c r="L1571" s="278">
        <f t="shared" si="50"/>
        <v>0</v>
      </c>
      <c r="M1571" s="75"/>
      <c r="N1571" s="76"/>
      <c r="O1571" s="76"/>
      <c r="P1571" s="77"/>
    </row>
    <row r="1572" spans="1:16" ht="20.100000000000001" customHeight="1">
      <c r="A1572" s="290" t="str">
        <f>IF(B1572="","",VLOOKUP(B1572,資料表!$A$3:$E$298,5,0))</f>
        <v/>
      </c>
      <c r="B1572" s="67"/>
      <c r="C1572" s="259" t="str">
        <f>IF($B1572="","",VLOOKUP($B1572,資料表!$A:$C,2,FALSE))</f>
        <v/>
      </c>
      <c r="D1572" s="259" t="str">
        <f>IF($B1572="","",VLOOKUP($B1572,資料表!$A:$C,3,FALSE))</f>
        <v/>
      </c>
      <c r="E1572" s="263"/>
      <c r="F1572" s="261" t="str">
        <f>IF($E1572="","",VLOOKUP($E1572,資料表!$G:$I,2,FALSE))</f>
        <v/>
      </c>
      <c r="G1572" s="262" t="str">
        <f>IF($E1572="","",VLOOKUP($E1572,資料表!$G:$I,3,FALSE))</f>
        <v/>
      </c>
      <c r="H1572" s="71"/>
      <c r="I1572" s="72"/>
      <c r="J1572" s="70"/>
      <c r="K1572" s="278">
        <f t="shared" si="51"/>
        <v>0</v>
      </c>
      <c r="L1572" s="278">
        <f t="shared" si="50"/>
        <v>0</v>
      </c>
      <c r="M1572" s="75"/>
      <c r="N1572" s="76"/>
      <c r="O1572" s="76"/>
      <c r="P1572" s="77"/>
    </row>
    <row r="1573" spans="1:16" ht="20.100000000000001" customHeight="1">
      <c r="A1573" s="290" t="str">
        <f>IF(B1573="","",VLOOKUP(B1573,資料表!$A$3:$E$298,5,0))</f>
        <v/>
      </c>
      <c r="B1573" s="67"/>
      <c r="C1573" s="259" t="str">
        <f>IF($B1573="","",VLOOKUP($B1573,資料表!$A:$C,2,FALSE))</f>
        <v/>
      </c>
      <c r="D1573" s="259" t="str">
        <f>IF($B1573="","",VLOOKUP($B1573,資料表!$A:$C,3,FALSE))</f>
        <v/>
      </c>
      <c r="E1573" s="263"/>
      <c r="F1573" s="261" t="str">
        <f>IF($E1573="","",VLOOKUP($E1573,資料表!$G:$I,2,FALSE))</f>
        <v/>
      </c>
      <c r="G1573" s="262" t="str">
        <f>IF($E1573="","",VLOOKUP($E1573,資料表!$G:$I,3,FALSE))</f>
        <v/>
      </c>
      <c r="H1573" s="71"/>
      <c r="I1573" s="72"/>
      <c r="J1573" s="70"/>
      <c r="K1573" s="278">
        <f t="shared" si="51"/>
        <v>0</v>
      </c>
      <c r="L1573" s="278">
        <f t="shared" ref="L1573:L1636" si="52">SUM(J1573:K1573)</f>
        <v>0</v>
      </c>
      <c r="M1573" s="75"/>
      <c r="N1573" s="76"/>
      <c r="O1573" s="76"/>
      <c r="P1573" s="77"/>
    </row>
    <row r="1574" spans="1:16" ht="20.100000000000001" customHeight="1">
      <c r="A1574" s="290" t="str">
        <f>IF(B1574="","",VLOOKUP(B1574,資料表!$A$3:$E$298,5,0))</f>
        <v/>
      </c>
      <c r="B1574" s="67"/>
      <c r="C1574" s="259" t="str">
        <f>IF($B1574="","",VLOOKUP($B1574,資料表!$A:$C,2,FALSE))</f>
        <v/>
      </c>
      <c r="D1574" s="259" t="str">
        <f>IF($B1574="","",VLOOKUP($B1574,資料表!$A:$C,3,FALSE))</f>
        <v/>
      </c>
      <c r="E1574" s="263"/>
      <c r="F1574" s="261" t="str">
        <f>IF($E1574="","",VLOOKUP($E1574,資料表!$G:$I,2,FALSE))</f>
        <v/>
      </c>
      <c r="G1574" s="262" t="str">
        <f>IF($E1574="","",VLOOKUP($E1574,資料表!$G:$I,3,FALSE))</f>
        <v/>
      </c>
      <c r="H1574" s="71"/>
      <c r="I1574" s="72"/>
      <c r="J1574" s="70"/>
      <c r="K1574" s="278">
        <f t="shared" si="51"/>
        <v>0</v>
      </c>
      <c r="L1574" s="278">
        <f t="shared" si="52"/>
        <v>0</v>
      </c>
      <c r="M1574" s="75"/>
      <c r="N1574" s="76"/>
      <c r="O1574" s="76"/>
      <c r="P1574" s="77"/>
    </row>
    <row r="1575" spans="1:16" ht="20.100000000000001" customHeight="1">
      <c r="A1575" s="290" t="str">
        <f>IF(B1575="","",VLOOKUP(B1575,資料表!$A$3:$E$298,5,0))</f>
        <v/>
      </c>
      <c r="B1575" s="67"/>
      <c r="C1575" s="259" t="str">
        <f>IF($B1575="","",VLOOKUP($B1575,資料表!$A:$C,2,FALSE))</f>
        <v/>
      </c>
      <c r="D1575" s="259" t="str">
        <f>IF($B1575="","",VLOOKUP($B1575,資料表!$A:$C,3,FALSE))</f>
        <v/>
      </c>
      <c r="E1575" s="263"/>
      <c r="F1575" s="261" t="str">
        <f>IF($E1575="","",VLOOKUP($E1575,資料表!$G:$I,2,FALSE))</f>
        <v/>
      </c>
      <c r="G1575" s="262" t="str">
        <f>IF($E1575="","",VLOOKUP($E1575,資料表!$G:$I,3,FALSE))</f>
        <v/>
      </c>
      <c r="H1575" s="71"/>
      <c r="I1575" s="72"/>
      <c r="J1575" s="70"/>
      <c r="K1575" s="278">
        <f t="shared" si="51"/>
        <v>0</v>
      </c>
      <c r="L1575" s="278">
        <f t="shared" si="52"/>
        <v>0</v>
      </c>
      <c r="M1575" s="75"/>
      <c r="N1575" s="76"/>
      <c r="O1575" s="76"/>
      <c r="P1575" s="77"/>
    </row>
    <row r="1576" spans="1:16" ht="20.100000000000001" customHeight="1">
      <c r="A1576" s="290" t="str">
        <f>IF(B1576="","",VLOOKUP(B1576,資料表!$A$3:$E$298,5,0))</f>
        <v/>
      </c>
      <c r="B1576" s="67"/>
      <c r="C1576" s="259" t="str">
        <f>IF($B1576="","",VLOOKUP($B1576,資料表!$A:$C,2,FALSE))</f>
        <v/>
      </c>
      <c r="D1576" s="259" t="str">
        <f>IF($B1576="","",VLOOKUP($B1576,資料表!$A:$C,3,FALSE))</f>
        <v/>
      </c>
      <c r="E1576" s="263"/>
      <c r="F1576" s="261" t="str">
        <f>IF($E1576="","",VLOOKUP($E1576,資料表!$G:$I,2,FALSE))</f>
        <v/>
      </c>
      <c r="G1576" s="262" t="str">
        <f>IF($E1576="","",VLOOKUP($E1576,資料表!$G:$I,3,FALSE))</f>
        <v/>
      </c>
      <c r="H1576" s="71"/>
      <c r="I1576" s="72"/>
      <c r="J1576" s="70"/>
      <c r="K1576" s="278">
        <f t="shared" si="51"/>
        <v>0</v>
      </c>
      <c r="L1576" s="278">
        <f t="shared" si="52"/>
        <v>0</v>
      </c>
      <c r="M1576" s="75"/>
      <c r="N1576" s="76"/>
      <c r="O1576" s="76"/>
      <c r="P1576" s="77"/>
    </row>
    <row r="1577" spans="1:16" ht="20.100000000000001" customHeight="1">
      <c r="A1577" s="290" t="str">
        <f>IF(B1577="","",VLOOKUP(B1577,資料表!$A$3:$E$298,5,0))</f>
        <v/>
      </c>
      <c r="B1577" s="67"/>
      <c r="C1577" s="259" t="str">
        <f>IF($B1577="","",VLOOKUP($B1577,資料表!$A:$C,2,FALSE))</f>
        <v/>
      </c>
      <c r="D1577" s="259" t="str">
        <f>IF($B1577="","",VLOOKUP($B1577,資料表!$A:$C,3,FALSE))</f>
        <v/>
      </c>
      <c r="E1577" s="263"/>
      <c r="F1577" s="261" t="str">
        <f>IF($E1577="","",VLOOKUP($E1577,資料表!$G:$I,2,FALSE))</f>
        <v/>
      </c>
      <c r="G1577" s="262" t="str">
        <f>IF($E1577="","",VLOOKUP($E1577,資料表!$G:$I,3,FALSE))</f>
        <v/>
      </c>
      <c r="H1577" s="71"/>
      <c r="I1577" s="72"/>
      <c r="J1577" s="70"/>
      <c r="K1577" s="278">
        <f t="shared" si="51"/>
        <v>0</v>
      </c>
      <c r="L1577" s="278">
        <f t="shared" si="52"/>
        <v>0</v>
      </c>
      <c r="M1577" s="75"/>
      <c r="N1577" s="76"/>
      <c r="O1577" s="76"/>
      <c r="P1577" s="77"/>
    </row>
    <row r="1578" spans="1:16" ht="20.100000000000001" customHeight="1">
      <c r="A1578" s="290" t="str">
        <f>IF(B1578="","",VLOOKUP(B1578,資料表!$A$3:$E$298,5,0))</f>
        <v/>
      </c>
      <c r="B1578" s="67"/>
      <c r="C1578" s="259" t="str">
        <f>IF($B1578="","",VLOOKUP($B1578,資料表!$A:$C,2,FALSE))</f>
        <v/>
      </c>
      <c r="D1578" s="259" t="str">
        <f>IF($B1578="","",VLOOKUP($B1578,資料表!$A:$C,3,FALSE))</f>
        <v/>
      </c>
      <c r="E1578" s="263"/>
      <c r="F1578" s="261" t="str">
        <f>IF($E1578="","",VLOOKUP($E1578,資料表!$G:$I,2,FALSE))</f>
        <v/>
      </c>
      <c r="G1578" s="262" t="str">
        <f>IF($E1578="","",VLOOKUP($E1578,資料表!$G:$I,3,FALSE))</f>
        <v/>
      </c>
      <c r="H1578" s="71"/>
      <c r="I1578" s="72"/>
      <c r="J1578" s="70"/>
      <c r="K1578" s="278">
        <f t="shared" si="51"/>
        <v>0</v>
      </c>
      <c r="L1578" s="278">
        <f t="shared" si="52"/>
        <v>0</v>
      </c>
      <c r="M1578" s="75"/>
      <c r="N1578" s="76"/>
      <c r="O1578" s="76"/>
      <c r="P1578" s="77"/>
    </row>
    <row r="1579" spans="1:16" ht="20.100000000000001" customHeight="1">
      <c r="A1579" s="290" t="str">
        <f>IF(B1579="","",VLOOKUP(B1579,資料表!$A$3:$E$298,5,0))</f>
        <v/>
      </c>
      <c r="B1579" s="67"/>
      <c r="C1579" s="259" t="str">
        <f>IF($B1579="","",VLOOKUP($B1579,資料表!$A:$C,2,FALSE))</f>
        <v/>
      </c>
      <c r="D1579" s="259" t="str">
        <f>IF($B1579="","",VLOOKUP($B1579,資料表!$A:$C,3,FALSE))</f>
        <v/>
      </c>
      <c r="E1579" s="263"/>
      <c r="F1579" s="261" t="str">
        <f>IF($E1579="","",VLOOKUP($E1579,資料表!$G:$I,2,FALSE))</f>
        <v/>
      </c>
      <c r="G1579" s="262" t="str">
        <f>IF($E1579="","",VLOOKUP($E1579,資料表!$G:$I,3,FALSE))</f>
        <v/>
      </c>
      <c r="H1579" s="71"/>
      <c r="I1579" s="72"/>
      <c r="J1579" s="70"/>
      <c r="K1579" s="278">
        <f t="shared" si="51"/>
        <v>0</v>
      </c>
      <c r="L1579" s="278">
        <f t="shared" si="52"/>
        <v>0</v>
      </c>
      <c r="M1579" s="75"/>
      <c r="N1579" s="76"/>
      <c r="O1579" s="76"/>
      <c r="P1579" s="77"/>
    </row>
    <row r="1580" spans="1:16" ht="20.100000000000001" customHeight="1">
      <c r="A1580" s="290" t="str">
        <f>IF(B1580="","",VLOOKUP(B1580,資料表!$A$3:$E$298,5,0))</f>
        <v/>
      </c>
      <c r="B1580" s="67"/>
      <c r="C1580" s="259" t="str">
        <f>IF($B1580="","",VLOOKUP($B1580,資料表!$A:$C,2,FALSE))</f>
        <v/>
      </c>
      <c r="D1580" s="259" t="str">
        <f>IF($B1580="","",VLOOKUP($B1580,資料表!$A:$C,3,FALSE))</f>
        <v/>
      </c>
      <c r="E1580" s="263"/>
      <c r="F1580" s="261" t="str">
        <f>IF($E1580="","",VLOOKUP($E1580,資料表!$G:$I,2,FALSE))</f>
        <v/>
      </c>
      <c r="G1580" s="262" t="str">
        <f>IF($E1580="","",VLOOKUP($E1580,資料表!$G:$I,3,FALSE))</f>
        <v/>
      </c>
      <c r="H1580" s="71"/>
      <c r="I1580" s="72"/>
      <c r="J1580" s="70"/>
      <c r="K1580" s="278">
        <f t="shared" si="51"/>
        <v>0</v>
      </c>
      <c r="L1580" s="278">
        <f t="shared" si="52"/>
        <v>0</v>
      </c>
      <c r="M1580" s="75"/>
      <c r="N1580" s="76"/>
      <c r="O1580" s="76"/>
      <c r="P1580" s="77"/>
    </row>
    <row r="1581" spans="1:16" ht="20.100000000000001" customHeight="1">
      <c r="A1581" s="290" t="str">
        <f>IF(B1581="","",VLOOKUP(B1581,資料表!$A$3:$E$298,5,0))</f>
        <v/>
      </c>
      <c r="B1581" s="67"/>
      <c r="C1581" s="259" t="str">
        <f>IF($B1581="","",VLOOKUP($B1581,資料表!$A:$C,2,FALSE))</f>
        <v/>
      </c>
      <c r="D1581" s="259" t="str">
        <f>IF($B1581="","",VLOOKUP($B1581,資料表!$A:$C,3,FALSE))</f>
        <v/>
      </c>
      <c r="E1581" s="263"/>
      <c r="F1581" s="261" t="str">
        <f>IF($E1581="","",VLOOKUP($E1581,資料表!$G:$I,2,FALSE))</f>
        <v/>
      </c>
      <c r="G1581" s="262" t="str">
        <f>IF($E1581="","",VLOOKUP($E1581,資料表!$G:$I,3,FALSE))</f>
        <v/>
      </c>
      <c r="H1581" s="71"/>
      <c r="I1581" s="72"/>
      <c r="J1581" s="70"/>
      <c r="K1581" s="278">
        <f t="shared" si="51"/>
        <v>0</v>
      </c>
      <c r="L1581" s="278">
        <f t="shared" si="52"/>
        <v>0</v>
      </c>
      <c r="M1581" s="75"/>
      <c r="N1581" s="76"/>
      <c r="O1581" s="76"/>
      <c r="P1581" s="77"/>
    </row>
    <row r="1582" spans="1:16" ht="20.100000000000001" customHeight="1">
      <c r="A1582" s="290" t="str">
        <f>IF(B1582="","",VLOOKUP(B1582,資料表!$A$3:$E$298,5,0))</f>
        <v/>
      </c>
      <c r="B1582" s="67"/>
      <c r="C1582" s="259" t="str">
        <f>IF($B1582="","",VLOOKUP($B1582,資料表!$A:$C,2,FALSE))</f>
        <v/>
      </c>
      <c r="D1582" s="259" t="str">
        <f>IF($B1582="","",VLOOKUP($B1582,資料表!$A:$C,3,FALSE))</f>
        <v/>
      </c>
      <c r="E1582" s="263"/>
      <c r="F1582" s="261" t="str">
        <f>IF($E1582="","",VLOOKUP($E1582,資料表!$G:$I,2,FALSE))</f>
        <v/>
      </c>
      <c r="G1582" s="262" t="str">
        <f>IF($E1582="","",VLOOKUP($E1582,資料表!$G:$I,3,FALSE))</f>
        <v/>
      </c>
      <c r="H1582" s="71"/>
      <c r="I1582" s="72"/>
      <c r="J1582" s="70"/>
      <c r="K1582" s="278">
        <f t="shared" si="51"/>
        <v>0</v>
      </c>
      <c r="L1582" s="278">
        <f t="shared" si="52"/>
        <v>0</v>
      </c>
      <c r="M1582" s="75"/>
      <c r="N1582" s="76"/>
      <c r="O1582" s="76"/>
      <c r="P1582" s="77"/>
    </row>
    <row r="1583" spans="1:16" ht="20.100000000000001" customHeight="1">
      <c r="A1583" s="290" t="str">
        <f>IF(B1583="","",VLOOKUP(B1583,資料表!$A$3:$E$298,5,0))</f>
        <v/>
      </c>
      <c r="B1583" s="67"/>
      <c r="C1583" s="259" t="str">
        <f>IF($B1583="","",VLOOKUP($B1583,資料表!$A:$C,2,FALSE))</f>
        <v/>
      </c>
      <c r="D1583" s="259" t="str">
        <f>IF($B1583="","",VLOOKUP($B1583,資料表!$A:$C,3,FALSE))</f>
        <v/>
      </c>
      <c r="E1583" s="263"/>
      <c r="F1583" s="261" t="str">
        <f>IF($E1583="","",VLOOKUP($E1583,資料表!$G:$I,2,FALSE))</f>
        <v/>
      </c>
      <c r="G1583" s="262" t="str">
        <f>IF($E1583="","",VLOOKUP($E1583,資料表!$G:$I,3,FALSE))</f>
        <v/>
      </c>
      <c r="H1583" s="71"/>
      <c r="I1583" s="72"/>
      <c r="J1583" s="70"/>
      <c r="K1583" s="278">
        <f t="shared" si="51"/>
        <v>0</v>
      </c>
      <c r="L1583" s="278">
        <f t="shared" si="52"/>
        <v>0</v>
      </c>
      <c r="M1583" s="75"/>
      <c r="N1583" s="76"/>
      <c r="O1583" s="76"/>
      <c r="P1583" s="77"/>
    </row>
    <row r="1584" spans="1:16" ht="20.100000000000001" customHeight="1">
      <c r="A1584" s="290" t="str">
        <f>IF(B1584="","",VLOOKUP(B1584,資料表!$A$3:$E$298,5,0))</f>
        <v/>
      </c>
      <c r="B1584" s="67"/>
      <c r="C1584" s="259" t="str">
        <f>IF($B1584="","",VLOOKUP($B1584,資料表!$A:$C,2,FALSE))</f>
        <v/>
      </c>
      <c r="D1584" s="259" t="str">
        <f>IF($B1584="","",VLOOKUP($B1584,資料表!$A:$C,3,FALSE))</f>
        <v/>
      </c>
      <c r="E1584" s="263"/>
      <c r="F1584" s="261" t="str">
        <f>IF($E1584="","",VLOOKUP($E1584,資料表!$G:$I,2,FALSE))</f>
        <v/>
      </c>
      <c r="G1584" s="262" t="str">
        <f>IF($E1584="","",VLOOKUP($E1584,資料表!$G:$I,3,FALSE))</f>
        <v/>
      </c>
      <c r="H1584" s="71"/>
      <c r="I1584" s="72"/>
      <c r="J1584" s="70"/>
      <c r="K1584" s="278">
        <f t="shared" si="51"/>
        <v>0</v>
      </c>
      <c r="L1584" s="278">
        <f t="shared" si="52"/>
        <v>0</v>
      </c>
      <c r="M1584" s="75"/>
      <c r="N1584" s="76"/>
      <c r="O1584" s="76"/>
      <c r="P1584" s="77"/>
    </row>
    <row r="1585" spans="1:16" ht="20.100000000000001" customHeight="1">
      <c r="A1585" s="290" t="str">
        <f>IF(B1585="","",VLOOKUP(B1585,資料表!$A$3:$E$298,5,0))</f>
        <v/>
      </c>
      <c r="B1585" s="67"/>
      <c r="C1585" s="259" t="str">
        <f>IF($B1585="","",VLOOKUP($B1585,資料表!$A:$C,2,FALSE))</f>
        <v/>
      </c>
      <c r="D1585" s="259" t="str">
        <f>IF($B1585="","",VLOOKUP($B1585,資料表!$A:$C,3,FALSE))</f>
        <v/>
      </c>
      <c r="E1585" s="263"/>
      <c r="F1585" s="261" t="str">
        <f>IF($E1585="","",VLOOKUP($E1585,資料表!$G:$I,2,FALSE))</f>
        <v/>
      </c>
      <c r="G1585" s="262" t="str">
        <f>IF($E1585="","",VLOOKUP($E1585,資料表!$G:$I,3,FALSE))</f>
        <v/>
      </c>
      <c r="H1585" s="71"/>
      <c r="I1585" s="72"/>
      <c r="J1585" s="70"/>
      <c r="K1585" s="278">
        <f t="shared" si="51"/>
        <v>0</v>
      </c>
      <c r="L1585" s="278">
        <f t="shared" si="52"/>
        <v>0</v>
      </c>
      <c r="M1585" s="75"/>
      <c r="N1585" s="76"/>
      <c r="O1585" s="76"/>
      <c r="P1585" s="77"/>
    </row>
    <row r="1586" spans="1:16" ht="20.100000000000001" customHeight="1">
      <c r="A1586" s="290" t="str">
        <f>IF(B1586="","",VLOOKUP(B1586,資料表!$A$3:$E$298,5,0))</f>
        <v/>
      </c>
      <c r="B1586" s="67"/>
      <c r="C1586" s="259" t="str">
        <f>IF($B1586="","",VLOOKUP($B1586,資料表!$A:$C,2,FALSE))</f>
        <v/>
      </c>
      <c r="D1586" s="259" t="str">
        <f>IF($B1586="","",VLOOKUP($B1586,資料表!$A:$C,3,FALSE))</f>
        <v/>
      </c>
      <c r="E1586" s="263"/>
      <c r="F1586" s="261" t="str">
        <f>IF($E1586="","",VLOOKUP($E1586,資料表!$G:$I,2,FALSE))</f>
        <v/>
      </c>
      <c r="G1586" s="262" t="str">
        <f>IF($E1586="","",VLOOKUP($E1586,資料表!$G:$I,3,FALSE))</f>
        <v/>
      </c>
      <c r="H1586" s="71"/>
      <c r="I1586" s="72"/>
      <c r="J1586" s="70"/>
      <c r="K1586" s="278">
        <f t="shared" si="51"/>
        <v>0</v>
      </c>
      <c r="L1586" s="278">
        <f t="shared" si="52"/>
        <v>0</v>
      </c>
      <c r="M1586" s="75"/>
      <c r="N1586" s="76"/>
      <c r="O1586" s="76"/>
      <c r="P1586" s="77"/>
    </row>
    <row r="1587" spans="1:16" ht="20.100000000000001" customHeight="1">
      <c r="A1587" s="290" t="str">
        <f>IF(B1587="","",VLOOKUP(B1587,資料表!$A$3:$E$298,5,0))</f>
        <v/>
      </c>
      <c r="B1587" s="67"/>
      <c r="C1587" s="259" t="str">
        <f>IF($B1587="","",VLOOKUP($B1587,資料表!$A:$C,2,FALSE))</f>
        <v/>
      </c>
      <c r="D1587" s="259" t="str">
        <f>IF($B1587="","",VLOOKUP($B1587,資料表!$A:$C,3,FALSE))</f>
        <v/>
      </c>
      <c r="E1587" s="263"/>
      <c r="F1587" s="261" t="str">
        <f>IF($E1587="","",VLOOKUP($E1587,資料表!$G:$I,2,FALSE))</f>
        <v/>
      </c>
      <c r="G1587" s="262" t="str">
        <f>IF($E1587="","",VLOOKUP($E1587,資料表!$G:$I,3,FALSE))</f>
        <v/>
      </c>
      <c r="H1587" s="71"/>
      <c r="I1587" s="72"/>
      <c r="J1587" s="70"/>
      <c r="K1587" s="278">
        <f t="shared" si="51"/>
        <v>0</v>
      </c>
      <c r="L1587" s="278">
        <f t="shared" si="52"/>
        <v>0</v>
      </c>
      <c r="M1587" s="75"/>
      <c r="N1587" s="76"/>
      <c r="O1587" s="76"/>
      <c r="P1587" s="77"/>
    </row>
    <row r="1588" spans="1:16" ht="20.100000000000001" customHeight="1">
      <c r="A1588" s="290" t="str">
        <f>IF(B1588="","",VLOOKUP(B1588,資料表!$A$3:$E$298,5,0))</f>
        <v/>
      </c>
      <c r="B1588" s="67"/>
      <c r="C1588" s="259" t="str">
        <f>IF($B1588="","",VLOOKUP($B1588,資料表!$A:$C,2,FALSE))</f>
        <v/>
      </c>
      <c r="D1588" s="259" t="str">
        <f>IF($B1588="","",VLOOKUP($B1588,資料表!$A:$C,3,FALSE))</f>
        <v/>
      </c>
      <c r="E1588" s="263"/>
      <c r="F1588" s="261" t="str">
        <f>IF($E1588="","",VLOOKUP($E1588,資料表!$G:$I,2,FALSE))</f>
        <v/>
      </c>
      <c r="G1588" s="262" t="str">
        <f>IF($E1588="","",VLOOKUP($E1588,資料表!$G:$I,3,FALSE))</f>
        <v/>
      </c>
      <c r="H1588" s="71"/>
      <c r="I1588" s="72"/>
      <c r="J1588" s="70"/>
      <c r="K1588" s="278">
        <f t="shared" si="51"/>
        <v>0</v>
      </c>
      <c r="L1588" s="278">
        <f t="shared" si="52"/>
        <v>0</v>
      </c>
      <c r="M1588" s="75"/>
      <c r="N1588" s="76"/>
      <c r="O1588" s="76"/>
      <c r="P1588" s="77"/>
    </row>
    <row r="1589" spans="1:16" ht="20.100000000000001" customHeight="1">
      <c r="A1589" s="290" t="str">
        <f>IF(B1589="","",VLOOKUP(B1589,資料表!$A$3:$E$298,5,0))</f>
        <v/>
      </c>
      <c r="B1589" s="67"/>
      <c r="C1589" s="259" t="str">
        <f>IF($B1589="","",VLOOKUP($B1589,資料表!$A:$C,2,FALSE))</f>
        <v/>
      </c>
      <c r="D1589" s="259" t="str">
        <f>IF($B1589="","",VLOOKUP($B1589,資料表!$A:$C,3,FALSE))</f>
        <v/>
      </c>
      <c r="E1589" s="263"/>
      <c r="F1589" s="261" t="str">
        <f>IF($E1589="","",VLOOKUP($E1589,資料表!$G:$I,2,FALSE))</f>
        <v/>
      </c>
      <c r="G1589" s="262" t="str">
        <f>IF($E1589="","",VLOOKUP($E1589,資料表!$G:$I,3,FALSE))</f>
        <v/>
      </c>
      <c r="H1589" s="71"/>
      <c r="I1589" s="72"/>
      <c r="J1589" s="70"/>
      <c r="K1589" s="278">
        <f t="shared" si="51"/>
        <v>0</v>
      </c>
      <c r="L1589" s="278">
        <f t="shared" si="52"/>
        <v>0</v>
      </c>
      <c r="M1589" s="75"/>
      <c r="N1589" s="76"/>
      <c r="O1589" s="76"/>
      <c r="P1589" s="77"/>
    </row>
    <row r="1590" spans="1:16" ht="20.100000000000001" customHeight="1">
      <c r="A1590" s="290" t="str">
        <f>IF(B1590="","",VLOOKUP(B1590,資料表!$A$3:$E$298,5,0))</f>
        <v/>
      </c>
      <c r="B1590" s="67"/>
      <c r="C1590" s="259" t="str">
        <f>IF($B1590="","",VLOOKUP($B1590,資料表!$A:$C,2,FALSE))</f>
        <v/>
      </c>
      <c r="D1590" s="259" t="str">
        <f>IF($B1590="","",VLOOKUP($B1590,資料表!$A:$C,3,FALSE))</f>
        <v/>
      </c>
      <c r="E1590" s="263"/>
      <c r="F1590" s="261" t="str">
        <f>IF($E1590="","",VLOOKUP($E1590,資料表!$G:$I,2,FALSE))</f>
        <v/>
      </c>
      <c r="G1590" s="262" t="str">
        <f>IF($E1590="","",VLOOKUP($E1590,資料表!$G:$I,3,FALSE))</f>
        <v/>
      </c>
      <c r="H1590" s="71"/>
      <c r="I1590" s="72"/>
      <c r="J1590" s="70"/>
      <c r="K1590" s="278">
        <f t="shared" si="51"/>
        <v>0</v>
      </c>
      <c r="L1590" s="278">
        <f t="shared" si="52"/>
        <v>0</v>
      </c>
      <c r="M1590" s="75"/>
      <c r="N1590" s="76"/>
      <c r="O1590" s="76"/>
      <c r="P1590" s="77"/>
    </row>
    <row r="1591" spans="1:16" ht="20.100000000000001" customHeight="1">
      <c r="A1591" s="290" t="str">
        <f>IF(B1591="","",VLOOKUP(B1591,資料表!$A$3:$E$298,5,0))</f>
        <v/>
      </c>
      <c r="B1591" s="67"/>
      <c r="C1591" s="259" t="str">
        <f>IF($B1591="","",VLOOKUP($B1591,資料表!$A:$C,2,FALSE))</f>
        <v/>
      </c>
      <c r="D1591" s="259" t="str">
        <f>IF($B1591="","",VLOOKUP($B1591,資料表!$A:$C,3,FALSE))</f>
        <v/>
      </c>
      <c r="E1591" s="263"/>
      <c r="F1591" s="261" t="str">
        <f>IF($E1591="","",VLOOKUP($E1591,資料表!$G:$I,2,FALSE))</f>
        <v/>
      </c>
      <c r="G1591" s="262" t="str">
        <f>IF($E1591="","",VLOOKUP($E1591,資料表!$G:$I,3,FALSE))</f>
        <v/>
      </c>
      <c r="H1591" s="71"/>
      <c r="I1591" s="72"/>
      <c r="J1591" s="70"/>
      <c r="K1591" s="278">
        <f t="shared" si="51"/>
        <v>0</v>
      </c>
      <c r="L1591" s="278">
        <f t="shared" si="52"/>
        <v>0</v>
      </c>
      <c r="M1591" s="75"/>
      <c r="N1591" s="76"/>
      <c r="O1591" s="76"/>
      <c r="P1591" s="77"/>
    </row>
    <row r="1592" spans="1:16" ht="20.100000000000001" customHeight="1">
      <c r="A1592" s="290" t="str">
        <f>IF(B1592="","",VLOOKUP(B1592,資料表!$A$3:$E$298,5,0))</f>
        <v/>
      </c>
      <c r="B1592" s="67"/>
      <c r="C1592" s="259" t="str">
        <f>IF($B1592="","",VLOOKUP($B1592,資料表!$A:$C,2,FALSE))</f>
        <v/>
      </c>
      <c r="D1592" s="259" t="str">
        <f>IF($B1592="","",VLOOKUP($B1592,資料表!$A:$C,3,FALSE))</f>
        <v/>
      </c>
      <c r="E1592" s="263"/>
      <c r="F1592" s="261" t="str">
        <f>IF($E1592="","",VLOOKUP($E1592,資料表!$G:$I,2,FALSE))</f>
        <v/>
      </c>
      <c r="G1592" s="262" t="str">
        <f>IF($E1592="","",VLOOKUP($E1592,資料表!$G:$I,3,FALSE))</f>
        <v/>
      </c>
      <c r="H1592" s="71"/>
      <c r="I1592" s="72"/>
      <c r="J1592" s="70"/>
      <c r="K1592" s="278">
        <f t="shared" si="51"/>
        <v>0</v>
      </c>
      <c r="L1592" s="278">
        <f t="shared" si="52"/>
        <v>0</v>
      </c>
      <c r="M1592" s="75"/>
      <c r="N1592" s="76"/>
      <c r="O1592" s="76"/>
      <c r="P1592" s="77"/>
    </row>
    <row r="1593" spans="1:16" ht="20.100000000000001" customHeight="1">
      <c r="A1593" s="290" t="str">
        <f>IF(B1593="","",VLOOKUP(B1593,資料表!$A$3:$E$298,5,0))</f>
        <v/>
      </c>
      <c r="B1593" s="67"/>
      <c r="C1593" s="259" t="str">
        <f>IF($B1593="","",VLOOKUP($B1593,資料表!$A:$C,2,FALSE))</f>
        <v/>
      </c>
      <c r="D1593" s="259" t="str">
        <f>IF($B1593="","",VLOOKUP($B1593,資料表!$A:$C,3,FALSE))</f>
        <v/>
      </c>
      <c r="E1593" s="263"/>
      <c r="F1593" s="261" t="str">
        <f>IF($E1593="","",VLOOKUP($E1593,資料表!$G:$I,2,FALSE))</f>
        <v/>
      </c>
      <c r="G1593" s="262" t="str">
        <f>IF($E1593="","",VLOOKUP($E1593,資料表!$G:$I,3,FALSE))</f>
        <v/>
      </c>
      <c r="H1593" s="71"/>
      <c r="I1593" s="72"/>
      <c r="J1593" s="70"/>
      <c r="K1593" s="278">
        <f t="shared" si="51"/>
        <v>0</v>
      </c>
      <c r="L1593" s="278">
        <f t="shared" si="52"/>
        <v>0</v>
      </c>
      <c r="M1593" s="75"/>
      <c r="N1593" s="76"/>
      <c r="O1593" s="76"/>
      <c r="P1593" s="77"/>
    </row>
    <row r="1594" spans="1:16" ht="20.100000000000001" customHeight="1">
      <c r="A1594" s="290" t="str">
        <f>IF(B1594="","",VLOOKUP(B1594,資料表!$A$3:$E$298,5,0))</f>
        <v/>
      </c>
      <c r="B1594" s="67"/>
      <c r="C1594" s="259" t="str">
        <f>IF($B1594="","",VLOOKUP($B1594,資料表!$A:$C,2,FALSE))</f>
        <v/>
      </c>
      <c r="D1594" s="259" t="str">
        <f>IF($B1594="","",VLOOKUP($B1594,資料表!$A:$C,3,FALSE))</f>
        <v/>
      </c>
      <c r="E1594" s="263"/>
      <c r="F1594" s="261" t="str">
        <f>IF($E1594="","",VLOOKUP($E1594,資料表!$G:$I,2,FALSE))</f>
        <v/>
      </c>
      <c r="G1594" s="262" t="str">
        <f>IF($E1594="","",VLOOKUP($E1594,資料表!$G:$I,3,FALSE))</f>
        <v/>
      </c>
      <c r="H1594" s="71"/>
      <c r="I1594" s="72"/>
      <c r="J1594" s="70"/>
      <c r="K1594" s="278">
        <f t="shared" si="51"/>
        <v>0</v>
      </c>
      <c r="L1594" s="278">
        <f t="shared" si="52"/>
        <v>0</v>
      </c>
      <c r="M1594" s="75"/>
      <c r="N1594" s="76"/>
      <c r="O1594" s="76"/>
      <c r="P1594" s="77"/>
    </row>
    <row r="1595" spans="1:16" ht="20.100000000000001" customHeight="1">
      <c r="A1595" s="290" t="str">
        <f>IF(B1595="","",VLOOKUP(B1595,資料表!$A$3:$E$298,5,0))</f>
        <v/>
      </c>
      <c r="B1595" s="67"/>
      <c r="C1595" s="259" t="str">
        <f>IF($B1595="","",VLOOKUP($B1595,資料表!$A:$C,2,FALSE))</f>
        <v/>
      </c>
      <c r="D1595" s="259" t="str">
        <f>IF($B1595="","",VLOOKUP($B1595,資料表!$A:$C,3,FALSE))</f>
        <v/>
      </c>
      <c r="E1595" s="263"/>
      <c r="F1595" s="261" t="str">
        <f>IF($E1595="","",VLOOKUP($E1595,資料表!$G:$I,2,FALSE))</f>
        <v/>
      </c>
      <c r="G1595" s="262" t="str">
        <f>IF($E1595="","",VLOOKUP($E1595,資料表!$G:$I,3,FALSE))</f>
        <v/>
      </c>
      <c r="H1595" s="71"/>
      <c r="I1595" s="72"/>
      <c r="J1595" s="70"/>
      <c r="K1595" s="278">
        <f t="shared" si="51"/>
        <v>0</v>
      </c>
      <c r="L1595" s="278">
        <f t="shared" si="52"/>
        <v>0</v>
      </c>
      <c r="M1595" s="75"/>
      <c r="N1595" s="76"/>
      <c r="O1595" s="76"/>
      <c r="P1595" s="77"/>
    </row>
    <row r="1596" spans="1:16" ht="20.100000000000001" customHeight="1">
      <c r="A1596" s="290" t="str">
        <f>IF(B1596="","",VLOOKUP(B1596,資料表!$A$3:$E$298,5,0))</f>
        <v/>
      </c>
      <c r="B1596" s="67"/>
      <c r="C1596" s="259" t="str">
        <f>IF($B1596="","",VLOOKUP($B1596,資料表!$A:$C,2,FALSE))</f>
        <v/>
      </c>
      <c r="D1596" s="259" t="str">
        <f>IF($B1596="","",VLOOKUP($B1596,資料表!$A:$C,3,FALSE))</f>
        <v/>
      </c>
      <c r="E1596" s="263"/>
      <c r="F1596" s="261" t="str">
        <f>IF($E1596="","",VLOOKUP($E1596,資料表!$G:$I,2,FALSE))</f>
        <v/>
      </c>
      <c r="G1596" s="262" t="str">
        <f>IF($E1596="","",VLOOKUP($E1596,資料表!$G:$I,3,FALSE))</f>
        <v/>
      </c>
      <c r="H1596" s="71"/>
      <c r="I1596" s="72"/>
      <c r="J1596" s="70"/>
      <c r="K1596" s="278">
        <f t="shared" si="51"/>
        <v>0</v>
      </c>
      <c r="L1596" s="278">
        <f t="shared" si="52"/>
        <v>0</v>
      </c>
      <c r="M1596" s="75"/>
      <c r="N1596" s="76"/>
      <c r="O1596" s="76"/>
      <c r="P1596" s="77"/>
    </row>
    <row r="1597" spans="1:16" ht="20.100000000000001" customHeight="1">
      <c r="A1597" s="290" t="str">
        <f>IF(B1597="","",VLOOKUP(B1597,資料表!$A$3:$E$298,5,0))</f>
        <v/>
      </c>
      <c r="B1597" s="67"/>
      <c r="C1597" s="259" t="str">
        <f>IF($B1597="","",VLOOKUP($B1597,資料表!$A:$C,2,FALSE))</f>
        <v/>
      </c>
      <c r="D1597" s="259" t="str">
        <f>IF($B1597="","",VLOOKUP($B1597,資料表!$A:$C,3,FALSE))</f>
        <v/>
      </c>
      <c r="E1597" s="263"/>
      <c r="F1597" s="261" t="str">
        <f>IF($E1597="","",VLOOKUP($E1597,資料表!$G:$I,2,FALSE))</f>
        <v/>
      </c>
      <c r="G1597" s="262" t="str">
        <f>IF($E1597="","",VLOOKUP($E1597,資料表!$G:$I,3,FALSE))</f>
        <v/>
      </c>
      <c r="H1597" s="71"/>
      <c r="I1597" s="72"/>
      <c r="J1597" s="70"/>
      <c r="K1597" s="278">
        <f t="shared" si="51"/>
        <v>0</v>
      </c>
      <c r="L1597" s="278">
        <f t="shared" si="52"/>
        <v>0</v>
      </c>
      <c r="M1597" s="75"/>
      <c r="N1597" s="76"/>
      <c r="O1597" s="76"/>
      <c r="P1597" s="77"/>
    </row>
    <row r="1598" spans="1:16" ht="20.100000000000001" customHeight="1">
      <c r="A1598" s="290" t="str">
        <f>IF(B1598="","",VLOOKUP(B1598,資料表!$A$3:$E$298,5,0))</f>
        <v/>
      </c>
      <c r="B1598" s="67"/>
      <c r="C1598" s="259" t="str">
        <f>IF($B1598="","",VLOOKUP($B1598,資料表!$A:$C,2,FALSE))</f>
        <v/>
      </c>
      <c r="D1598" s="259" t="str">
        <f>IF($B1598="","",VLOOKUP($B1598,資料表!$A:$C,3,FALSE))</f>
        <v/>
      </c>
      <c r="E1598" s="263"/>
      <c r="F1598" s="261" t="str">
        <f>IF($E1598="","",VLOOKUP($E1598,資料表!$G:$I,2,FALSE))</f>
        <v/>
      </c>
      <c r="G1598" s="262" t="str">
        <f>IF($E1598="","",VLOOKUP($E1598,資料表!$G:$I,3,FALSE))</f>
        <v/>
      </c>
      <c r="H1598" s="71"/>
      <c r="I1598" s="72"/>
      <c r="J1598" s="70"/>
      <c r="K1598" s="278">
        <f t="shared" si="51"/>
        <v>0</v>
      </c>
      <c r="L1598" s="278">
        <f t="shared" si="52"/>
        <v>0</v>
      </c>
      <c r="M1598" s="75"/>
      <c r="N1598" s="76"/>
      <c r="O1598" s="76"/>
      <c r="P1598" s="77"/>
    </row>
    <row r="1599" spans="1:16" ht="20.100000000000001" customHeight="1">
      <c r="A1599" s="290" t="str">
        <f>IF(B1599="","",VLOOKUP(B1599,資料表!$A$3:$E$298,5,0))</f>
        <v/>
      </c>
      <c r="B1599" s="67"/>
      <c r="C1599" s="259" t="str">
        <f>IF($B1599="","",VLOOKUP($B1599,資料表!$A:$C,2,FALSE))</f>
        <v/>
      </c>
      <c r="D1599" s="259" t="str">
        <f>IF($B1599="","",VLOOKUP($B1599,資料表!$A:$C,3,FALSE))</f>
        <v/>
      </c>
      <c r="E1599" s="263"/>
      <c r="F1599" s="261" t="str">
        <f>IF($E1599="","",VLOOKUP($E1599,資料表!$G:$I,2,FALSE))</f>
        <v/>
      </c>
      <c r="G1599" s="262" t="str">
        <f>IF($E1599="","",VLOOKUP($E1599,資料表!$G:$I,3,FALSE))</f>
        <v/>
      </c>
      <c r="H1599" s="71"/>
      <c r="I1599" s="72"/>
      <c r="J1599" s="70"/>
      <c r="K1599" s="278">
        <f t="shared" si="51"/>
        <v>0</v>
      </c>
      <c r="L1599" s="278">
        <f t="shared" si="52"/>
        <v>0</v>
      </c>
      <c r="M1599" s="75"/>
      <c r="N1599" s="76"/>
      <c r="O1599" s="76"/>
      <c r="P1599" s="77"/>
    </row>
    <row r="1600" spans="1:16" ht="20.100000000000001" customHeight="1">
      <c r="A1600" s="290" t="str">
        <f>IF(B1600="","",VLOOKUP(B1600,資料表!$A$3:$E$298,5,0))</f>
        <v/>
      </c>
      <c r="B1600" s="67"/>
      <c r="C1600" s="259" t="str">
        <f>IF($B1600="","",VLOOKUP($B1600,資料表!$A:$C,2,FALSE))</f>
        <v/>
      </c>
      <c r="D1600" s="259" t="str">
        <f>IF($B1600="","",VLOOKUP($B1600,資料表!$A:$C,3,FALSE))</f>
        <v/>
      </c>
      <c r="E1600" s="263"/>
      <c r="F1600" s="261" t="str">
        <f>IF($E1600="","",VLOOKUP($E1600,資料表!$G:$I,2,FALSE))</f>
        <v/>
      </c>
      <c r="G1600" s="262" t="str">
        <f>IF($E1600="","",VLOOKUP($E1600,資料表!$G:$I,3,FALSE))</f>
        <v/>
      </c>
      <c r="H1600" s="71"/>
      <c r="I1600" s="72"/>
      <c r="J1600" s="70"/>
      <c r="K1600" s="278">
        <f t="shared" si="51"/>
        <v>0</v>
      </c>
      <c r="L1600" s="278">
        <f t="shared" si="52"/>
        <v>0</v>
      </c>
      <c r="M1600" s="75"/>
      <c r="N1600" s="76"/>
      <c r="O1600" s="76"/>
      <c r="P1600" s="77"/>
    </row>
    <row r="1601" spans="1:16" ht="20.100000000000001" customHeight="1">
      <c r="A1601" s="290" t="str">
        <f>IF(B1601="","",VLOOKUP(B1601,資料表!$A$3:$E$298,5,0))</f>
        <v/>
      </c>
      <c r="B1601" s="67"/>
      <c r="C1601" s="259" t="str">
        <f>IF($B1601="","",VLOOKUP($B1601,資料表!$A:$C,2,FALSE))</f>
        <v/>
      </c>
      <c r="D1601" s="259" t="str">
        <f>IF($B1601="","",VLOOKUP($B1601,資料表!$A:$C,3,FALSE))</f>
        <v/>
      </c>
      <c r="E1601" s="263"/>
      <c r="F1601" s="261" t="str">
        <f>IF($E1601="","",VLOOKUP($E1601,資料表!$G:$I,2,FALSE))</f>
        <v/>
      </c>
      <c r="G1601" s="262" t="str">
        <f>IF($E1601="","",VLOOKUP($E1601,資料表!$G:$I,3,FALSE))</f>
        <v/>
      </c>
      <c r="H1601" s="71"/>
      <c r="I1601" s="72"/>
      <c r="J1601" s="70"/>
      <c r="K1601" s="278">
        <f t="shared" si="51"/>
        <v>0</v>
      </c>
      <c r="L1601" s="278">
        <f t="shared" si="52"/>
        <v>0</v>
      </c>
      <c r="M1601" s="75"/>
      <c r="N1601" s="76"/>
      <c r="O1601" s="76"/>
      <c r="P1601" s="77"/>
    </row>
    <row r="1602" spans="1:16" ht="20.100000000000001" customHeight="1">
      <c r="A1602" s="290" t="str">
        <f>IF(B1602="","",VLOOKUP(B1602,資料表!$A$3:$E$298,5,0))</f>
        <v/>
      </c>
      <c r="B1602" s="67"/>
      <c r="C1602" s="259" t="str">
        <f>IF($B1602="","",VLOOKUP($B1602,資料表!$A:$C,2,FALSE))</f>
        <v/>
      </c>
      <c r="D1602" s="259" t="str">
        <f>IF($B1602="","",VLOOKUP($B1602,資料表!$A:$C,3,FALSE))</f>
        <v/>
      </c>
      <c r="E1602" s="263"/>
      <c r="F1602" s="261" t="str">
        <f>IF($E1602="","",VLOOKUP($E1602,資料表!$G:$I,2,FALSE))</f>
        <v/>
      </c>
      <c r="G1602" s="262" t="str">
        <f>IF($E1602="","",VLOOKUP($E1602,資料表!$G:$I,3,FALSE))</f>
        <v/>
      </c>
      <c r="H1602" s="71"/>
      <c r="I1602" s="72"/>
      <c r="J1602" s="70"/>
      <c r="K1602" s="278">
        <f t="shared" si="51"/>
        <v>0</v>
      </c>
      <c r="L1602" s="278">
        <f t="shared" si="52"/>
        <v>0</v>
      </c>
      <c r="M1602" s="75"/>
      <c r="N1602" s="76"/>
      <c r="O1602" s="76"/>
      <c r="P1602" s="77"/>
    </row>
    <row r="1603" spans="1:16" ht="20.100000000000001" customHeight="1">
      <c r="A1603" s="290" t="str">
        <f>IF(B1603="","",VLOOKUP(B1603,資料表!$A$3:$E$298,5,0))</f>
        <v/>
      </c>
      <c r="B1603" s="67"/>
      <c r="C1603" s="259" t="str">
        <f>IF($B1603="","",VLOOKUP($B1603,資料表!$A:$C,2,FALSE))</f>
        <v/>
      </c>
      <c r="D1603" s="259" t="str">
        <f>IF($B1603="","",VLOOKUP($B1603,資料表!$A:$C,3,FALSE))</f>
        <v/>
      </c>
      <c r="E1603" s="263"/>
      <c r="F1603" s="261" t="str">
        <f>IF($E1603="","",VLOOKUP($E1603,資料表!$G:$I,2,FALSE))</f>
        <v/>
      </c>
      <c r="G1603" s="262" t="str">
        <f>IF($E1603="","",VLOOKUP($E1603,資料表!$G:$I,3,FALSE))</f>
        <v/>
      </c>
      <c r="H1603" s="71"/>
      <c r="I1603" s="72"/>
      <c r="J1603" s="70"/>
      <c r="K1603" s="278">
        <f t="shared" si="51"/>
        <v>0</v>
      </c>
      <c r="L1603" s="278">
        <f t="shared" si="52"/>
        <v>0</v>
      </c>
      <c r="M1603" s="75"/>
      <c r="N1603" s="76"/>
      <c r="O1603" s="76"/>
      <c r="P1603" s="77"/>
    </row>
    <row r="1604" spans="1:16" ht="20.100000000000001" customHeight="1">
      <c r="A1604" s="290" t="str">
        <f>IF(B1604="","",VLOOKUP(B1604,資料表!$A$3:$E$298,5,0))</f>
        <v/>
      </c>
      <c r="B1604" s="67"/>
      <c r="C1604" s="259" t="str">
        <f>IF($B1604="","",VLOOKUP($B1604,資料表!$A:$C,2,FALSE))</f>
        <v/>
      </c>
      <c r="D1604" s="259" t="str">
        <f>IF($B1604="","",VLOOKUP($B1604,資料表!$A:$C,3,FALSE))</f>
        <v/>
      </c>
      <c r="E1604" s="263"/>
      <c r="F1604" s="261" t="str">
        <f>IF($E1604="","",VLOOKUP($E1604,資料表!$G:$I,2,FALSE))</f>
        <v/>
      </c>
      <c r="G1604" s="262" t="str">
        <f>IF($E1604="","",VLOOKUP($E1604,資料表!$G:$I,3,FALSE))</f>
        <v/>
      </c>
      <c r="H1604" s="71"/>
      <c r="I1604" s="72"/>
      <c r="J1604" s="70"/>
      <c r="K1604" s="278">
        <f t="shared" si="51"/>
        <v>0</v>
      </c>
      <c r="L1604" s="278">
        <f t="shared" si="52"/>
        <v>0</v>
      </c>
      <c r="M1604" s="75"/>
      <c r="N1604" s="76"/>
      <c r="O1604" s="76"/>
      <c r="P1604" s="77"/>
    </row>
    <row r="1605" spans="1:16" ht="20.100000000000001" customHeight="1">
      <c r="A1605" s="290" t="str">
        <f>IF(B1605="","",VLOOKUP(B1605,資料表!$A$3:$E$298,5,0))</f>
        <v/>
      </c>
      <c r="B1605" s="67"/>
      <c r="C1605" s="259" t="str">
        <f>IF($B1605="","",VLOOKUP($B1605,資料表!$A:$C,2,FALSE))</f>
        <v/>
      </c>
      <c r="D1605" s="259" t="str">
        <f>IF($B1605="","",VLOOKUP($B1605,資料表!$A:$C,3,FALSE))</f>
        <v/>
      </c>
      <c r="E1605" s="263"/>
      <c r="F1605" s="261" t="str">
        <f>IF($E1605="","",VLOOKUP($E1605,資料表!$G:$I,2,FALSE))</f>
        <v/>
      </c>
      <c r="G1605" s="262" t="str">
        <f>IF($E1605="","",VLOOKUP($E1605,資料表!$G:$I,3,FALSE))</f>
        <v/>
      </c>
      <c r="H1605" s="71"/>
      <c r="I1605" s="72"/>
      <c r="J1605" s="70"/>
      <c r="K1605" s="278">
        <f t="shared" si="51"/>
        <v>0</v>
      </c>
      <c r="L1605" s="278">
        <f t="shared" si="52"/>
        <v>0</v>
      </c>
      <c r="M1605" s="75"/>
      <c r="N1605" s="76"/>
      <c r="O1605" s="76"/>
      <c r="P1605" s="77"/>
    </row>
    <row r="1606" spans="1:16" ht="20.100000000000001" customHeight="1">
      <c r="A1606" s="290" t="str">
        <f>IF(B1606="","",VLOOKUP(B1606,資料表!$A$3:$E$298,5,0))</f>
        <v/>
      </c>
      <c r="B1606" s="67"/>
      <c r="C1606" s="259" t="str">
        <f>IF($B1606="","",VLOOKUP($B1606,資料表!$A:$C,2,FALSE))</f>
        <v/>
      </c>
      <c r="D1606" s="259" t="str">
        <f>IF($B1606="","",VLOOKUP($B1606,資料表!$A:$C,3,FALSE))</f>
        <v/>
      </c>
      <c r="E1606" s="263"/>
      <c r="F1606" s="261" t="str">
        <f>IF($E1606="","",VLOOKUP($E1606,資料表!$G:$I,2,FALSE))</f>
        <v/>
      </c>
      <c r="G1606" s="262" t="str">
        <f>IF($E1606="","",VLOOKUP($E1606,資料表!$G:$I,3,FALSE))</f>
        <v/>
      </c>
      <c r="H1606" s="71"/>
      <c r="I1606" s="72"/>
      <c r="J1606" s="70"/>
      <c r="K1606" s="278">
        <f t="shared" si="51"/>
        <v>0</v>
      </c>
      <c r="L1606" s="278">
        <f t="shared" si="52"/>
        <v>0</v>
      </c>
      <c r="M1606" s="75"/>
      <c r="N1606" s="76"/>
      <c r="O1606" s="76"/>
      <c r="P1606" s="77"/>
    </row>
    <row r="1607" spans="1:16" ht="20.100000000000001" customHeight="1">
      <c r="A1607" s="290" t="str">
        <f>IF(B1607="","",VLOOKUP(B1607,資料表!$A$3:$E$298,5,0))</f>
        <v/>
      </c>
      <c r="B1607" s="67"/>
      <c r="C1607" s="259" t="str">
        <f>IF($B1607="","",VLOOKUP($B1607,資料表!$A:$C,2,FALSE))</f>
        <v/>
      </c>
      <c r="D1607" s="259" t="str">
        <f>IF($B1607="","",VLOOKUP($B1607,資料表!$A:$C,3,FALSE))</f>
        <v/>
      </c>
      <c r="E1607" s="263"/>
      <c r="F1607" s="261" t="str">
        <f>IF($E1607="","",VLOOKUP($E1607,資料表!$G:$I,2,FALSE))</f>
        <v/>
      </c>
      <c r="G1607" s="262" t="str">
        <f>IF($E1607="","",VLOOKUP($E1607,資料表!$G:$I,3,FALSE))</f>
        <v/>
      </c>
      <c r="H1607" s="71"/>
      <c r="I1607" s="72"/>
      <c r="J1607" s="70"/>
      <c r="K1607" s="278">
        <f t="shared" si="51"/>
        <v>0</v>
      </c>
      <c r="L1607" s="278">
        <f t="shared" si="52"/>
        <v>0</v>
      </c>
      <c r="M1607" s="75"/>
      <c r="N1607" s="76"/>
      <c r="O1607" s="76"/>
      <c r="P1607" s="77"/>
    </row>
    <row r="1608" spans="1:16" ht="20.100000000000001" customHeight="1">
      <c r="A1608" s="290" t="str">
        <f>IF(B1608="","",VLOOKUP(B1608,資料表!$A$3:$E$298,5,0))</f>
        <v/>
      </c>
      <c r="B1608" s="67"/>
      <c r="C1608" s="259" t="str">
        <f>IF($B1608="","",VLOOKUP($B1608,資料表!$A:$C,2,FALSE))</f>
        <v/>
      </c>
      <c r="D1608" s="259" t="str">
        <f>IF($B1608="","",VLOOKUP($B1608,資料表!$A:$C,3,FALSE))</f>
        <v/>
      </c>
      <c r="E1608" s="263"/>
      <c r="F1608" s="261" t="str">
        <f>IF($E1608="","",VLOOKUP($E1608,資料表!$G:$I,2,FALSE))</f>
        <v/>
      </c>
      <c r="G1608" s="262" t="str">
        <f>IF($E1608="","",VLOOKUP($E1608,資料表!$G:$I,3,FALSE))</f>
        <v/>
      </c>
      <c r="H1608" s="71"/>
      <c r="I1608" s="72"/>
      <c r="J1608" s="70"/>
      <c r="K1608" s="278">
        <f t="shared" si="51"/>
        <v>0</v>
      </c>
      <c r="L1608" s="278">
        <f t="shared" si="52"/>
        <v>0</v>
      </c>
      <c r="M1608" s="75"/>
      <c r="N1608" s="76"/>
      <c r="O1608" s="76"/>
      <c r="P1608" s="77"/>
    </row>
    <row r="1609" spans="1:16" ht="20.100000000000001" customHeight="1">
      <c r="A1609" s="290" t="str">
        <f>IF(B1609="","",VLOOKUP(B1609,資料表!$A$3:$E$298,5,0))</f>
        <v/>
      </c>
      <c r="B1609" s="67"/>
      <c r="C1609" s="259" t="str">
        <f>IF($B1609="","",VLOOKUP($B1609,資料表!$A:$C,2,FALSE))</f>
        <v/>
      </c>
      <c r="D1609" s="259" t="str">
        <f>IF($B1609="","",VLOOKUP($B1609,資料表!$A:$C,3,FALSE))</f>
        <v/>
      </c>
      <c r="E1609" s="263"/>
      <c r="F1609" s="261" t="str">
        <f>IF($E1609="","",VLOOKUP($E1609,資料表!$G:$I,2,FALSE))</f>
        <v/>
      </c>
      <c r="G1609" s="262" t="str">
        <f>IF($E1609="","",VLOOKUP($E1609,資料表!$G:$I,3,FALSE))</f>
        <v/>
      </c>
      <c r="H1609" s="71"/>
      <c r="I1609" s="72"/>
      <c r="J1609" s="70"/>
      <c r="K1609" s="278">
        <f t="shared" si="51"/>
        <v>0</v>
      </c>
      <c r="L1609" s="278">
        <f t="shared" si="52"/>
        <v>0</v>
      </c>
      <c r="M1609" s="75"/>
      <c r="N1609" s="76"/>
      <c r="O1609" s="76"/>
      <c r="P1609" s="77"/>
    </row>
    <row r="1610" spans="1:16" ht="20.100000000000001" customHeight="1">
      <c r="A1610" s="290" t="str">
        <f>IF(B1610="","",VLOOKUP(B1610,資料表!$A$3:$E$298,5,0))</f>
        <v/>
      </c>
      <c r="B1610" s="67"/>
      <c r="C1610" s="259" t="str">
        <f>IF($B1610="","",VLOOKUP($B1610,資料表!$A:$C,2,FALSE))</f>
        <v/>
      </c>
      <c r="D1610" s="259" t="str">
        <f>IF($B1610="","",VLOOKUP($B1610,資料表!$A:$C,3,FALSE))</f>
        <v/>
      </c>
      <c r="E1610" s="263"/>
      <c r="F1610" s="261" t="str">
        <f>IF($E1610="","",VLOOKUP($E1610,資料表!$G:$I,2,FALSE))</f>
        <v/>
      </c>
      <c r="G1610" s="262" t="str">
        <f>IF($E1610="","",VLOOKUP($E1610,資料表!$G:$I,3,FALSE))</f>
        <v/>
      </c>
      <c r="H1610" s="71"/>
      <c r="I1610" s="72"/>
      <c r="J1610" s="70"/>
      <c r="K1610" s="278">
        <f t="shared" si="51"/>
        <v>0</v>
      </c>
      <c r="L1610" s="278">
        <f t="shared" si="52"/>
        <v>0</v>
      </c>
      <c r="M1610" s="75"/>
      <c r="N1610" s="76"/>
      <c r="O1610" s="76"/>
      <c r="P1610" s="77"/>
    </row>
    <row r="1611" spans="1:16" ht="20.100000000000001" customHeight="1">
      <c r="A1611" s="290" t="str">
        <f>IF(B1611="","",VLOOKUP(B1611,資料表!$A$3:$E$298,5,0))</f>
        <v/>
      </c>
      <c r="B1611" s="67"/>
      <c r="C1611" s="259" t="str">
        <f>IF($B1611="","",VLOOKUP($B1611,資料表!$A:$C,2,FALSE))</f>
        <v/>
      </c>
      <c r="D1611" s="259" t="str">
        <f>IF($B1611="","",VLOOKUP($B1611,資料表!$A:$C,3,FALSE))</f>
        <v/>
      </c>
      <c r="E1611" s="263"/>
      <c r="F1611" s="261" t="str">
        <f>IF($E1611="","",VLOOKUP($E1611,資料表!$G:$I,2,FALSE))</f>
        <v/>
      </c>
      <c r="G1611" s="262" t="str">
        <f>IF($E1611="","",VLOOKUP($E1611,資料表!$G:$I,3,FALSE))</f>
        <v/>
      </c>
      <c r="H1611" s="71"/>
      <c r="I1611" s="72"/>
      <c r="J1611" s="70"/>
      <c r="K1611" s="278">
        <f t="shared" ref="K1611:K1674" si="53">IF(OR($M1611=1,$M1611=""),ROUND($J1611*0.05,0),0)</f>
        <v>0</v>
      </c>
      <c r="L1611" s="278">
        <f t="shared" si="52"/>
        <v>0</v>
      </c>
      <c r="M1611" s="75"/>
      <c r="N1611" s="76"/>
      <c r="O1611" s="76"/>
      <c r="P1611" s="77"/>
    </row>
    <row r="1612" spans="1:16" ht="20.100000000000001" customHeight="1">
      <c r="A1612" s="290" t="str">
        <f>IF(B1612="","",VLOOKUP(B1612,資料表!$A$3:$E$298,5,0))</f>
        <v/>
      </c>
      <c r="B1612" s="67"/>
      <c r="C1612" s="259" t="str">
        <f>IF($B1612="","",VLOOKUP($B1612,資料表!$A:$C,2,FALSE))</f>
        <v/>
      </c>
      <c r="D1612" s="259" t="str">
        <f>IF($B1612="","",VLOOKUP($B1612,資料表!$A:$C,3,FALSE))</f>
        <v/>
      </c>
      <c r="E1612" s="263"/>
      <c r="F1612" s="261" t="str">
        <f>IF($E1612="","",VLOOKUP($E1612,資料表!$G:$I,2,FALSE))</f>
        <v/>
      </c>
      <c r="G1612" s="262" t="str">
        <f>IF($E1612="","",VLOOKUP($E1612,資料表!$G:$I,3,FALSE))</f>
        <v/>
      </c>
      <c r="H1612" s="71"/>
      <c r="I1612" s="72"/>
      <c r="J1612" s="70"/>
      <c r="K1612" s="278">
        <f t="shared" si="53"/>
        <v>0</v>
      </c>
      <c r="L1612" s="278">
        <f t="shared" si="52"/>
        <v>0</v>
      </c>
      <c r="M1612" s="75"/>
      <c r="N1612" s="76"/>
      <c r="O1612" s="76"/>
      <c r="P1612" s="77"/>
    </row>
    <row r="1613" spans="1:16" ht="20.100000000000001" customHeight="1">
      <c r="A1613" s="290" t="str">
        <f>IF(B1613="","",VLOOKUP(B1613,資料表!$A$3:$E$298,5,0))</f>
        <v/>
      </c>
      <c r="B1613" s="67"/>
      <c r="C1613" s="259" t="str">
        <f>IF($B1613="","",VLOOKUP($B1613,資料表!$A:$C,2,FALSE))</f>
        <v/>
      </c>
      <c r="D1613" s="259" t="str">
        <f>IF($B1613="","",VLOOKUP($B1613,資料表!$A:$C,3,FALSE))</f>
        <v/>
      </c>
      <c r="E1613" s="263"/>
      <c r="F1613" s="261" t="str">
        <f>IF($E1613="","",VLOOKUP($E1613,資料表!$G:$I,2,FALSE))</f>
        <v/>
      </c>
      <c r="G1613" s="262" t="str">
        <f>IF($E1613="","",VLOOKUP($E1613,資料表!$G:$I,3,FALSE))</f>
        <v/>
      </c>
      <c r="H1613" s="71"/>
      <c r="I1613" s="72"/>
      <c r="J1613" s="70"/>
      <c r="K1613" s="278">
        <f t="shared" si="53"/>
        <v>0</v>
      </c>
      <c r="L1613" s="278">
        <f t="shared" si="52"/>
        <v>0</v>
      </c>
      <c r="M1613" s="75"/>
      <c r="N1613" s="76"/>
      <c r="O1613" s="76"/>
      <c r="P1613" s="77"/>
    </row>
    <row r="1614" spans="1:16" ht="20.100000000000001" customHeight="1">
      <c r="A1614" s="290" t="str">
        <f>IF(B1614="","",VLOOKUP(B1614,資料表!$A$3:$E$298,5,0))</f>
        <v/>
      </c>
      <c r="B1614" s="67"/>
      <c r="C1614" s="259" t="str">
        <f>IF($B1614="","",VLOOKUP($B1614,資料表!$A:$C,2,FALSE))</f>
        <v/>
      </c>
      <c r="D1614" s="259" t="str">
        <f>IF($B1614="","",VLOOKUP($B1614,資料表!$A:$C,3,FALSE))</f>
        <v/>
      </c>
      <c r="E1614" s="263"/>
      <c r="F1614" s="261" t="str">
        <f>IF($E1614="","",VLOOKUP($E1614,資料表!$G:$I,2,FALSE))</f>
        <v/>
      </c>
      <c r="G1614" s="262" t="str">
        <f>IF($E1614="","",VLOOKUP($E1614,資料表!$G:$I,3,FALSE))</f>
        <v/>
      </c>
      <c r="H1614" s="71"/>
      <c r="I1614" s="72"/>
      <c r="J1614" s="70"/>
      <c r="K1614" s="278">
        <f t="shared" si="53"/>
        <v>0</v>
      </c>
      <c r="L1614" s="278">
        <f t="shared" si="52"/>
        <v>0</v>
      </c>
      <c r="M1614" s="75"/>
      <c r="N1614" s="76"/>
      <c r="O1614" s="76"/>
      <c r="P1614" s="77"/>
    </row>
    <row r="1615" spans="1:16" ht="20.100000000000001" customHeight="1">
      <c r="A1615" s="290" t="str">
        <f>IF(B1615="","",VLOOKUP(B1615,資料表!$A$3:$E$298,5,0))</f>
        <v/>
      </c>
      <c r="B1615" s="67"/>
      <c r="C1615" s="259" t="str">
        <f>IF($B1615="","",VLOOKUP($B1615,資料表!$A:$C,2,FALSE))</f>
        <v/>
      </c>
      <c r="D1615" s="259" t="str">
        <f>IF($B1615="","",VLOOKUP($B1615,資料表!$A:$C,3,FALSE))</f>
        <v/>
      </c>
      <c r="E1615" s="263"/>
      <c r="F1615" s="261" t="str">
        <f>IF($E1615="","",VLOOKUP($E1615,資料表!$G:$I,2,FALSE))</f>
        <v/>
      </c>
      <c r="G1615" s="262" t="str">
        <f>IF($E1615="","",VLOOKUP($E1615,資料表!$G:$I,3,FALSE))</f>
        <v/>
      </c>
      <c r="H1615" s="71"/>
      <c r="I1615" s="72"/>
      <c r="J1615" s="70"/>
      <c r="K1615" s="278">
        <f t="shared" si="53"/>
        <v>0</v>
      </c>
      <c r="L1615" s="278">
        <f t="shared" si="52"/>
        <v>0</v>
      </c>
      <c r="M1615" s="75"/>
      <c r="N1615" s="76"/>
      <c r="O1615" s="76"/>
      <c r="P1615" s="77"/>
    </row>
    <row r="1616" spans="1:16" ht="20.100000000000001" customHeight="1">
      <c r="A1616" s="290" t="str">
        <f>IF(B1616="","",VLOOKUP(B1616,資料表!$A$3:$E$298,5,0))</f>
        <v/>
      </c>
      <c r="B1616" s="67"/>
      <c r="C1616" s="259" t="str">
        <f>IF($B1616="","",VLOOKUP($B1616,資料表!$A:$C,2,FALSE))</f>
        <v/>
      </c>
      <c r="D1616" s="259" t="str">
        <f>IF($B1616="","",VLOOKUP($B1616,資料表!$A:$C,3,FALSE))</f>
        <v/>
      </c>
      <c r="E1616" s="263"/>
      <c r="F1616" s="261" t="str">
        <f>IF($E1616="","",VLOOKUP($E1616,資料表!$G:$I,2,FALSE))</f>
        <v/>
      </c>
      <c r="G1616" s="262" t="str">
        <f>IF($E1616="","",VLOOKUP($E1616,資料表!$G:$I,3,FALSE))</f>
        <v/>
      </c>
      <c r="H1616" s="71"/>
      <c r="I1616" s="72"/>
      <c r="J1616" s="70"/>
      <c r="K1616" s="278">
        <f t="shared" si="53"/>
        <v>0</v>
      </c>
      <c r="L1616" s="278">
        <f t="shared" si="52"/>
        <v>0</v>
      </c>
      <c r="M1616" s="75"/>
      <c r="N1616" s="76"/>
      <c r="O1616" s="76"/>
      <c r="P1616" s="77"/>
    </row>
    <row r="1617" spans="1:16" ht="20.100000000000001" customHeight="1">
      <c r="A1617" s="290" t="str">
        <f>IF(B1617="","",VLOOKUP(B1617,資料表!$A$3:$E$298,5,0))</f>
        <v/>
      </c>
      <c r="B1617" s="67"/>
      <c r="C1617" s="259" t="str">
        <f>IF($B1617="","",VLOOKUP($B1617,資料表!$A:$C,2,FALSE))</f>
        <v/>
      </c>
      <c r="D1617" s="259" t="str">
        <f>IF($B1617="","",VLOOKUP($B1617,資料表!$A:$C,3,FALSE))</f>
        <v/>
      </c>
      <c r="E1617" s="263"/>
      <c r="F1617" s="261" t="str">
        <f>IF($E1617="","",VLOOKUP($E1617,資料表!$G:$I,2,FALSE))</f>
        <v/>
      </c>
      <c r="G1617" s="262" t="str">
        <f>IF($E1617="","",VLOOKUP($E1617,資料表!$G:$I,3,FALSE))</f>
        <v/>
      </c>
      <c r="H1617" s="71"/>
      <c r="I1617" s="72"/>
      <c r="J1617" s="70"/>
      <c r="K1617" s="278">
        <f t="shared" si="53"/>
        <v>0</v>
      </c>
      <c r="L1617" s="278">
        <f t="shared" si="52"/>
        <v>0</v>
      </c>
      <c r="M1617" s="75"/>
      <c r="N1617" s="76"/>
      <c r="O1617" s="76"/>
      <c r="P1617" s="77"/>
    </row>
    <row r="1618" spans="1:16" ht="20.100000000000001" customHeight="1">
      <c r="A1618" s="290" t="str">
        <f>IF(B1618="","",VLOOKUP(B1618,資料表!$A$3:$E$298,5,0))</f>
        <v/>
      </c>
      <c r="B1618" s="67"/>
      <c r="C1618" s="259" t="str">
        <f>IF($B1618="","",VLOOKUP($B1618,資料表!$A:$C,2,FALSE))</f>
        <v/>
      </c>
      <c r="D1618" s="259" t="str">
        <f>IF($B1618="","",VLOOKUP($B1618,資料表!$A:$C,3,FALSE))</f>
        <v/>
      </c>
      <c r="E1618" s="263"/>
      <c r="F1618" s="261" t="str">
        <f>IF($E1618="","",VLOOKUP($E1618,資料表!$G:$I,2,FALSE))</f>
        <v/>
      </c>
      <c r="G1618" s="262" t="str">
        <f>IF($E1618="","",VLOOKUP($E1618,資料表!$G:$I,3,FALSE))</f>
        <v/>
      </c>
      <c r="H1618" s="71"/>
      <c r="I1618" s="72"/>
      <c r="J1618" s="70"/>
      <c r="K1618" s="278">
        <f t="shared" si="53"/>
        <v>0</v>
      </c>
      <c r="L1618" s="278">
        <f t="shared" si="52"/>
        <v>0</v>
      </c>
      <c r="M1618" s="75"/>
      <c r="N1618" s="76"/>
      <c r="O1618" s="76"/>
      <c r="P1618" s="77"/>
    </row>
    <row r="1619" spans="1:16" ht="20.100000000000001" customHeight="1">
      <c r="A1619" s="290" t="str">
        <f>IF(B1619="","",VLOOKUP(B1619,資料表!$A$3:$E$298,5,0))</f>
        <v/>
      </c>
      <c r="B1619" s="67"/>
      <c r="C1619" s="259" t="str">
        <f>IF($B1619="","",VLOOKUP($B1619,資料表!$A:$C,2,FALSE))</f>
        <v/>
      </c>
      <c r="D1619" s="259" t="str">
        <f>IF($B1619="","",VLOOKUP($B1619,資料表!$A:$C,3,FALSE))</f>
        <v/>
      </c>
      <c r="E1619" s="263"/>
      <c r="F1619" s="261" t="str">
        <f>IF($E1619="","",VLOOKUP($E1619,資料表!$G:$I,2,FALSE))</f>
        <v/>
      </c>
      <c r="G1619" s="262" t="str">
        <f>IF($E1619="","",VLOOKUP($E1619,資料表!$G:$I,3,FALSE))</f>
        <v/>
      </c>
      <c r="H1619" s="71"/>
      <c r="I1619" s="72"/>
      <c r="J1619" s="70"/>
      <c r="K1619" s="278">
        <f t="shared" si="53"/>
        <v>0</v>
      </c>
      <c r="L1619" s="278">
        <f t="shared" si="52"/>
        <v>0</v>
      </c>
      <c r="M1619" s="75"/>
      <c r="N1619" s="76"/>
      <c r="O1619" s="76"/>
      <c r="P1619" s="77"/>
    </row>
    <row r="1620" spans="1:16" ht="20.100000000000001" customHeight="1">
      <c r="A1620" s="290" t="str">
        <f>IF(B1620="","",VLOOKUP(B1620,資料表!$A$3:$E$298,5,0))</f>
        <v/>
      </c>
      <c r="B1620" s="67"/>
      <c r="C1620" s="259" t="str">
        <f>IF($B1620="","",VLOOKUP($B1620,資料表!$A:$C,2,FALSE))</f>
        <v/>
      </c>
      <c r="D1620" s="259" t="str">
        <f>IF($B1620="","",VLOOKUP($B1620,資料表!$A:$C,3,FALSE))</f>
        <v/>
      </c>
      <c r="E1620" s="263"/>
      <c r="F1620" s="261" t="str">
        <f>IF($E1620="","",VLOOKUP($E1620,資料表!$G:$I,2,FALSE))</f>
        <v/>
      </c>
      <c r="G1620" s="262" t="str">
        <f>IF($E1620="","",VLOOKUP($E1620,資料表!$G:$I,3,FALSE))</f>
        <v/>
      </c>
      <c r="H1620" s="71"/>
      <c r="I1620" s="72"/>
      <c r="J1620" s="70"/>
      <c r="K1620" s="278">
        <f t="shared" si="53"/>
        <v>0</v>
      </c>
      <c r="L1620" s="278">
        <f t="shared" si="52"/>
        <v>0</v>
      </c>
      <c r="M1620" s="75"/>
      <c r="N1620" s="76"/>
      <c r="O1620" s="76"/>
      <c r="P1620" s="77"/>
    </row>
    <row r="1621" spans="1:16" ht="20.100000000000001" customHeight="1">
      <c r="A1621" s="290" t="str">
        <f>IF(B1621="","",VLOOKUP(B1621,資料表!$A$3:$E$298,5,0))</f>
        <v/>
      </c>
      <c r="B1621" s="67"/>
      <c r="C1621" s="259" t="str">
        <f>IF($B1621="","",VLOOKUP($B1621,資料表!$A:$C,2,FALSE))</f>
        <v/>
      </c>
      <c r="D1621" s="259" t="str">
        <f>IF($B1621="","",VLOOKUP($B1621,資料表!$A:$C,3,FALSE))</f>
        <v/>
      </c>
      <c r="E1621" s="263"/>
      <c r="F1621" s="261" t="str">
        <f>IF($E1621="","",VLOOKUP($E1621,資料表!$G:$I,2,FALSE))</f>
        <v/>
      </c>
      <c r="G1621" s="262" t="str">
        <f>IF($E1621="","",VLOOKUP($E1621,資料表!$G:$I,3,FALSE))</f>
        <v/>
      </c>
      <c r="H1621" s="71"/>
      <c r="I1621" s="72"/>
      <c r="J1621" s="70"/>
      <c r="K1621" s="278">
        <f t="shared" si="53"/>
        <v>0</v>
      </c>
      <c r="L1621" s="278">
        <f t="shared" si="52"/>
        <v>0</v>
      </c>
      <c r="M1621" s="75"/>
      <c r="N1621" s="76"/>
      <c r="O1621" s="76"/>
      <c r="P1621" s="77"/>
    </row>
    <row r="1622" spans="1:16" ht="20.100000000000001" customHeight="1">
      <c r="A1622" s="290" t="str">
        <f>IF(B1622="","",VLOOKUP(B1622,資料表!$A$3:$E$298,5,0))</f>
        <v/>
      </c>
      <c r="B1622" s="67"/>
      <c r="C1622" s="259" t="str">
        <f>IF($B1622="","",VLOOKUP($B1622,資料表!$A:$C,2,FALSE))</f>
        <v/>
      </c>
      <c r="D1622" s="259" t="str">
        <f>IF($B1622="","",VLOOKUP($B1622,資料表!$A:$C,3,FALSE))</f>
        <v/>
      </c>
      <c r="E1622" s="263"/>
      <c r="F1622" s="261" t="str">
        <f>IF($E1622="","",VLOOKUP($E1622,資料表!$G:$I,2,FALSE))</f>
        <v/>
      </c>
      <c r="G1622" s="262" t="str">
        <f>IF($E1622="","",VLOOKUP($E1622,資料表!$G:$I,3,FALSE))</f>
        <v/>
      </c>
      <c r="H1622" s="71"/>
      <c r="I1622" s="72"/>
      <c r="J1622" s="70"/>
      <c r="K1622" s="278">
        <f t="shared" si="53"/>
        <v>0</v>
      </c>
      <c r="L1622" s="278">
        <f t="shared" si="52"/>
        <v>0</v>
      </c>
      <c r="M1622" s="75"/>
      <c r="N1622" s="76"/>
      <c r="O1622" s="76"/>
      <c r="P1622" s="77"/>
    </row>
    <row r="1623" spans="1:16" ht="20.100000000000001" customHeight="1">
      <c r="A1623" s="290" t="str">
        <f>IF(B1623="","",VLOOKUP(B1623,資料表!$A$3:$E$298,5,0))</f>
        <v/>
      </c>
      <c r="B1623" s="67"/>
      <c r="C1623" s="259" t="str">
        <f>IF($B1623="","",VLOOKUP($B1623,資料表!$A:$C,2,FALSE))</f>
        <v/>
      </c>
      <c r="D1623" s="259" t="str">
        <f>IF($B1623="","",VLOOKUP($B1623,資料表!$A:$C,3,FALSE))</f>
        <v/>
      </c>
      <c r="E1623" s="263"/>
      <c r="F1623" s="261" t="str">
        <f>IF($E1623="","",VLOOKUP($E1623,資料表!$G:$I,2,FALSE))</f>
        <v/>
      </c>
      <c r="G1623" s="262" t="str">
        <f>IF($E1623="","",VLOOKUP($E1623,資料表!$G:$I,3,FALSE))</f>
        <v/>
      </c>
      <c r="H1623" s="71"/>
      <c r="I1623" s="72"/>
      <c r="J1623" s="70"/>
      <c r="K1623" s="278">
        <f t="shared" si="53"/>
        <v>0</v>
      </c>
      <c r="L1623" s="278">
        <f t="shared" si="52"/>
        <v>0</v>
      </c>
      <c r="M1623" s="75"/>
      <c r="N1623" s="76"/>
      <c r="O1623" s="76"/>
      <c r="P1623" s="77"/>
    </row>
    <row r="1624" spans="1:16" ht="20.100000000000001" customHeight="1">
      <c r="A1624" s="290" t="str">
        <f>IF(B1624="","",VLOOKUP(B1624,資料表!$A$3:$E$298,5,0))</f>
        <v/>
      </c>
      <c r="B1624" s="67"/>
      <c r="C1624" s="259" t="str">
        <f>IF($B1624="","",VLOOKUP($B1624,資料表!$A:$C,2,FALSE))</f>
        <v/>
      </c>
      <c r="D1624" s="259" t="str">
        <f>IF($B1624="","",VLOOKUP($B1624,資料表!$A:$C,3,FALSE))</f>
        <v/>
      </c>
      <c r="E1624" s="263"/>
      <c r="F1624" s="261" t="str">
        <f>IF($E1624="","",VLOOKUP($E1624,資料表!$G:$I,2,FALSE))</f>
        <v/>
      </c>
      <c r="G1624" s="262" t="str">
        <f>IF($E1624="","",VLOOKUP($E1624,資料表!$G:$I,3,FALSE))</f>
        <v/>
      </c>
      <c r="H1624" s="71"/>
      <c r="I1624" s="72"/>
      <c r="J1624" s="70"/>
      <c r="K1624" s="278">
        <f t="shared" si="53"/>
        <v>0</v>
      </c>
      <c r="L1624" s="278">
        <f t="shared" si="52"/>
        <v>0</v>
      </c>
      <c r="M1624" s="75"/>
      <c r="N1624" s="76"/>
      <c r="O1624" s="76"/>
      <c r="P1624" s="77"/>
    </row>
    <row r="1625" spans="1:16" ht="20.100000000000001" customHeight="1">
      <c r="A1625" s="290" t="str">
        <f>IF(B1625="","",VLOOKUP(B1625,資料表!$A$3:$E$298,5,0))</f>
        <v/>
      </c>
      <c r="B1625" s="67"/>
      <c r="C1625" s="259" t="str">
        <f>IF($B1625="","",VLOOKUP($B1625,資料表!$A:$C,2,FALSE))</f>
        <v/>
      </c>
      <c r="D1625" s="259" t="str">
        <f>IF($B1625="","",VLOOKUP($B1625,資料表!$A:$C,3,FALSE))</f>
        <v/>
      </c>
      <c r="E1625" s="263"/>
      <c r="F1625" s="261" t="str">
        <f>IF($E1625="","",VLOOKUP($E1625,資料表!$G:$I,2,FALSE))</f>
        <v/>
      </c>
      <c r="G1625" s="262" t="str">
        <f>IF($E1625="","",VLOOKUP($E1625,資料表!$G:$I,3,FALSE))</f>
        <v/>
      </c>
      <c r="H1625" s="71"/>
      <c r="I1625" s="72"/>
      <c r="J1625" s="70"/>
      <c r="K1625" s="278">
        <f t="shared" si="53"/>
        <v>0</v>
      </c>
      <c r="L1625" s="278">
        <f t="shared" si="52"/>
        <v>0</v>
      </c>
      <c r="M1625" s="75"/>
      <c r="N1625" s="76"/>
      <c r="O1625" s="76"/>
      <c r="P1625" s="77"/>
    </row>
    <row r="1626" spans="1:16" ht="20.100000000000001" customHeight="1">
      <c r="A1626" s="290" t="str">
        <f>IF(B1626="","",VLOOKUP(B1626,資料表!$A$3:$E$298,5,0))</f>
        <v/>
      </c>
      <c r="B1626" s="67"/>
      <c r="C1626" s="259" t="str">
        <f>IF($B1626="","",VLOOKUP($B1626,資料表!$A:$C,2,FALSE))</f>
        <v/>
      </c>
      <c r="D1626" s="259" t="str">
        <f>IF($B1626="","",VLOOKUP($B1626,資料表!$A:$C,3,FALSE))</f>
        <v/>
      </c>
      <c r="E1626" s="263"/>
      <c r="F1626" s="261" t="str">
        <f>IF($E1626="","",VLOOKUP($E1626,資料表!$G:$I,2,FALSE))</f>
        <v/>
      </c>
      <c r="G1626" s="262" t="str">
        <f>IF($E1626="","",VLOOKUP($E1626,資料表!$G:$I,3,FALSE))</f>
        <v/>
      </c>
      <c r="H1626" s="71"/>
      <c r="I1626" s="72"/>
      <c r="J1626" s="70"/>
      <c r="K1626" s="278">
        <f t="shared" si="53"/>
        <v>0</v>
      </c>
      <c r="L1626" s="278">
        <f t="shared" si="52"/>
        <v>0</v>
      </c>
      <c r="M1626" s="75"/>
      <c r="N1626" s="76"/>
      <c r="O1626" s="76"/>
      <c r="P1626" s="77"/>
    </row>
    <row r="1627" spans="1:16" ht="20.100000000000001" customHeight="1">
      <c r="A1627" s="290" t="str">
        <f>IF(B1627="","",VLOOKUP(B1627,資料表!$A$3:$E$298,5,0))</f>
        <v/>
      </c>
      <c r="B1627" s="67"/>
      <c r="C1627" s="259" t="str">
        <f>IF($B1627="","",VLOOKUP($B1627,資料表!$A:$C,2,FALSE))</f>
        <v/>
      </c>
      <c r="D1627" s="259" t="str">
        <f>IF($B1627="","",VLOOKUP($B1627,資料表!$A:$C,3,FALSE))</f>
        <v/>
      </c>
      <c r="E1627" s="263"/>
      <c r="F1627" s="261" t="str">
        <f>IF($E1627="","",VLOOKUP($E1627,資料表!$G:$I,2,FALSE))</f>
        <v/>
      </c>
      <c r="G1627" s="262" t="str">
        <f>IF($E1627="","",VLOOKUP($E1627,資料表!$G:$I,3,FALSE))</f>
        <v/>
      </c>
      <c r="H1627" s="71"/>
      <c r="I1627" s="72"/>
      <c r="J1627" s="70"/>
      <c r="K1627" s="278">
        <f t="shared" si="53"/>
        <v>0</v>
      </c>
      <c r="L1627" s="278">
        <f t="shared" si="52"/>
        <v>0</v>
      </c>
      <c r="M1627" s="75"/>
      <c r="N1627" s="76"/>
      <c r="O1627" s="76"/>
      <c r="P1627" s="77"/>
    </row>
    <row r="1628" spans="1:16" ht="20.100000000000001" customHeight="1">
      <c r="A1628" s="290" t="str">
        <f>IF(B1628="","",VLOOKUP(B1628,資料表!$A$3:$E$298,5,0))</f>
        <v/>
      </c>
      <c r="B1628" s="67"/>
      <c r="C1628" s="259" t="str">
        <f>IF($B1628="","",VLOOKUP($B1628,資料表!$A:$C,2,FALSE))</f>
        <v/>
      </c>
      <c r="D1628" s="259" t="str">
        <f>IF($B1628="","",VLOOKUP($B1628,資料表!$A:$C,3,FALSE))</f>
        <v/>
      </c>
      <c r="E1628" s="263"/>
      <c r="F1628" s="261" t="str">
        <f>IF($E1628="","",VLOOKUP($E1628,資料表!$G:$I,2,FALSE))</f>
        <v/>
      </c>
      <c r="G1628" s="262" t="str">
        <f>IF($E1628="","",VLOOKUP($E1628,資料表!$G:$I,3,FALSE))</f>
        <v/>
      </c>
      <c r="H1628" s="71"/>
      <c r="I1628" s="72"/>
      <c r="J1628" s="70"/>
      <c r="K1628" s="278">
        <f t="shared" si="53"/>
        <v>0</v>
      </c>
      <c r="L1628" s="278">
        <f t="shared" si="52"/>
        <v>0</v>
      </c>
      <c r="M1628" s="75"/>
      <c r="N1628" s="76"/>
      <c r="O1628" s="76"/>
      <c r="P1628" s="77"/>
    </row>
    <row r="1629" spans="1:16" ht="20.100000000000001" customHeight="1">
      <c r="A1629" s="290" t="str">
        <f>IF(B1629="","",VLOOKUP(B1629,資料表!$A$3:$E$298,5,0))</f>
        <v/>
      </c>
      <c r="B1629" s="67"/>
      <c r="C1629" s="259" t="str">
        <f>IF($B1629="","",VLOOKUP($B1629,資料表!$A:$C,2,FALSE))</f>
        <v/>
      </c>
      <c r="D1629" s="259" t="str">
        <f>IF($B1629="","",VLOOKUP($B1629,資料表!$A:$C,3,FALSE))</f>
        <v/>
      </c>
      <c r="E1629" s="263"/>
      <c r="F1629" s="261" t="str">
        <f>IF($E1629="","",VLOOKUP($E1629,資料表!$G:$I,2,FALSE))</f>
        <v/>
      </c>
      <c r="G1629" s="262" t="str">
        <f>IF($E1629="","",VLOOKUP($E1629,資料表!$G:$I,3,FALSE))</f>
        <v/>
      </c>
      <c r="H1629" s="71"/>
      <c r="I1629" s="72"/>
      <c r="J1629" s="70"/>
      <c r="K1629" s="278">
        <f t="shared" si="53"/>
        <v>0</v>
      </c>
      <c r="L1629" s="278">
        <f t="shared" si="52"/>
        <v>0</v>
      </c>
      <c r="M1629" s="75"/>
      <c r="N1629" s="76"/>
      <c r="O1629" s="76"/>
      <c r="P1629" s="77"/>
    </row>
    <row r="1630" spans="1:16" ht="20.100000000000001" customHeight="1">
      <c r="A1630" s="290" t="str">
        <f>IF(B1630="","",VLOOKUP(B1630,資料表!$A$3:$E$298,5,0))</f>
        <v/>
      </c>
      <c r="B1630" s="67"/>
      <c r="C1630" s="259" t="str">
        <f>IF($B1630="","",VLOOKUP($B1630,資料表!$A:$C,2,FALSE))</f>
        <v/>
      </c>
      <c r="D1630" s="259" t="str">
        <f>IF($B1630="","",VLOOKUP($B1630,資料表!$A:$C,3,FALSE))</f>
        <v/>
      </c>
      <c r="E1630" s="263"/>
      <c r="F1630" s="261" t="str">
        <f>IF($E1630="","",VLOOKUP($E1630,資料表!$G:$I,2,FALSE))</f>
        <v/>
      </c>
      <c r="G1630" s="262" t="str">
        <f>IF($E1630="","",VLOOKUP($E1630,資料表!$G:$I,3,FALSE))</f>
        <v/>
      </c>
      <c r="H1630" s="71"/>
      <c r="I1630" s="72"/>
      <c r="J1630" s="70"/>
      <c r="K1630" s="278">
        <f t="shared" si="53"/>
        <v>0</v>
      </c>
      <c r="L1630" s="278">
        <f t="shared" si="52"/>
        <v>0</v>
      </c>
      <c r="M1630" s="75"/>
      <c r="N1630" s="76"/>
      <c r="O1630" s="76"/>
      <c r="P1630" s="77"/>
    </row>
    <row r="1631" spans="1:16" ht="20.100000000000001" customHeight="1">
      <c r="A1631" s="290" t="str">
        <f>IF(B1631="","",VLOOKUP(B1631,資料表!$A$3:$E$298,5,0))</f>
        <v/>
      </c>
      <c r="B1631" s="67"/>
      <c r="C1631" s="259" t="str">
        <f>IF($B1631="","",VLOOKUP($B1631,資料表!$A:$C,2,FALSE))</f>
        <v/>
      </c>
      <c r="D1631" s="259" t="str">
        <f>IF($B1631="","",VLOOKUP($B1631,資料表!$A:$C,3,FALSE))</f>
        <v/>
      </c>
      <c r="E1631" s="263"/>
      <c r="F1631" s="261" t="str">
        <f>IF($E1631="","",VLOOKUP($E1631,資料表!$G:$I,2,FALSE))</f>
        <v/>
      </c>
      <c r="G1631" s="262" t="str">
        <f>IF($E1631="","",VLOOKUP($E1631,資料表!$G:$I,3,FALSE))</f>
        <v/>
      </c>
      <c r="H1631" s="71"/>
      <c r="I1631" s="72"/>
      <c r="J1631" s="70"/>
      <c r="K1631" s="278">
        <f t="shared" si="53"/>
        <v>0</v>
      </c>
      <c r="L1631" s="278">
        <f t="shared" si="52"/>
        <v>0</v>
      </c>
      <c r="M1631" s="75"/>
      <c r="N1631" s="76"/>
      <c r="O1631" s="76"/>
      <c r="P1631" s="77"/>
    </row>
    <row r="1632" spans="1:16" ht="20.100000000000001" customHeight="1">
      <c r="A1632" s="290" t="str">
        <f>IF(B1632="","",VLOOKUP(B1632,資料表!$A$3:$E$298,5,0))</f>
        <v/>
      </c>
      <c r="B1632" s="67"/>
      <c r="C1632" s="259" t="str">
        <f>IF($B1632="","",VLOOKUP($B1632,資料表!$A:$C,2,FALSE))</f>
        <v/>
      </c>
      <c r="D1632" s="259" t="str">
        <f>IF($B1632="","",VLOOKUP($B1632,資料表!$A:$C,3,FALSE))</f>
        <v/>
      </c>
      <c r="E1632" s="263"/>
      <c r="F1632" s="261" t="str">
        <f>IF($E1632="","",VLOOKUP($E1632,資料表!$G:$I,2,FALSE))</f>
        <v/>
      </c>
      <c r="G1632" s="262" t="str">
        <f>IF($E1632="","",VLOOKUP($E1632,資料表!$G:$I,3,FALSE))</f>
        <v/>
      </c>
      <c r="H1632" s="71"/>
      <c r="I1632" s="72"/>
      <c r="J1632" s="70"/>
      <c r="K1632" s="278">
        <f t="shared" si="53"/>
        <v>0</v>
      </c>
      <c r="L1632" s="278">
        <f t="shared" si="52"/>
        <v>0</v>
      </c>
      <c r="M1632" s="75"/>
      <c r="N1632" s="76"/>
      <c r="O1632" s="76"/>
      <c r="P1632" s="77"/>
    </row>
    <row r="1633" spans="1:16" ht="20.100000000000001" customHeight="1">
      <c r="A1633" s="290" t="str">
        <f>IF(B1633="","",VLOOKUP(B1633,資料表!$A$3:$E$298,5,0))</f>
        <v/>
      </c>
      <c r="B1633" s="67"/>
      <c r="C1633" s="259" t="str">
        <f>IF($B1633="","",VLOOKUP($B1633,資料表!$A:$C,2,FALSE))</f>
        <v/>
      </c>
      <c r="D1633" s="259" t="str">
        <f>IF($B1633="","",VLOOKUP($B1633,資料表!$A:$C,3,FALSE))</f>
        <v/>
      </c>
      <c r="E1633" s="263"/>
      <c r="F1633" s="261" t="str">
        <f>IF($E1633="","",VLOOKUP($E1633,資料表!$G:$I,2,FALSE))</f>
        <v/>
      </c>
      <c r="G1633" s="262" t="str">
        <f>IF($E1633="","",VLOOKUP($E1633,資料表!$G:$I,3,FALSE))</f>
        <v/>
      </c>
      <c r="H1633" s="71"/>
      <c r="I1633" s="72"/>
      <c r="J1633" s="70"/>
      <c r="K1633" s="278">
        <f t="shared" si="53"/>
        <v>0</v>
      </c>
      <c r="L1633" s="278">
        <f t="shared" si="52"/>
        <v>0</v>
      </c>
      <c r="M1633" s="75"/>
      <c r="N1633" s="76"/>
      <c r="O1633" s="76"/>
      <c r="P1633" s="77"/>
    </row>
    <row r="1634" spans="1:16" ht="20.100000000000001" customHeight="1">
      <c r="A1634" s="290" t="str">
        <f>IF(B1634="","",VLOOKUP(B1634,資料表!$A$3:$E$298,5,0))</f>
        <v/>
      </c>
      <c r="B1634" s="67"/>
      <c r="C1634" s="259" t="str">
        <f>IF($B1634="","",VLOOKUP($B1634,資料表!$A:$C,2,FALSE))</f>
        <v/>
      </c>
      <c r="D1634" s="259" t="str">
        <f>IF($B1634="","",VLOOKUP($B1634,資料表!$A:$C,3,FALSE))</f>
        <v/>
      </c>
      <c r="E1634" s="263"/>
      <c r="F1634" s="261" t="str">
        <f>IF($E1634="","",VLOOKUP($E1634,資料表!$G:$I,2,FALSE))</f>
        <v/>
      </c>
      <c r="G1634" s="262" t="str">
        <f>IF($E1634="","",VLOOKUP($E1634,資料表!$G:$I,3,FALSE))</f>
        <v/>
      </c>
      <c r="H1634" s="71"/>
      <c r="I1634" s="72"/>
      <c r="J1634" s="70"/>
      <c r="K1634" s="278">
        <f t="shared" si="53"/>
        <v>0</v>
      </c>
      <c r="L1634" s="278">
        <f t="shared" si="52"/>
        <v>0</v>
      </c>
      <c r="M1634" s="75"/>
      <c r="N1634" s="76"/>
      <c r="O1634" s="76"/>
      <c r="P1634" s="77"/>
    </row>
    <row r="1635" spans="1:16" ht="20.100000000000001" customHeight="1">
      <c r="A1635" s="290" t="str">
        <f>IF(B1635="","",VLOOKUP(B1635,資料表!$A$3:$E$298,5,0))</f>
        <v/>
      </c>
      <c r="B1635" s="67"/>
      <c r="C1635" s="259" t="str">
        <f>IF($B1635="","",VLOOKUP($B1635,資料表!$A:$C,2,FALSE))</f>
        <v/>
      </c>
      <c r="D1635" s="259" t="str">
        <f>IF($B1635="","",VLOOKUP($B1635,資料表!$A:$C,3,FALSE))</f>
        <v/>
      </c>
      <c r="E1635" s="263"/>
      <c r="F1635" s="261" t="str">
        <f>IF($E1635="","",VLOOKUP($E1635,資料表!$G:$I,2,FALSE))</f>
        <v/>
      </c>
      <c r="G1635" s="262" t="str">
        <f>IF($E1635="","",VLOOKUP($E1635,資料表!$G:$I,3,FALSE))</f>
        <v/>
      </c>
      <c r="H1635" s="71"/>
      <c r="I1635" s="72"/>
      <c r="J1635" s="70"/>
      <c r="K1635" s="278">
        <f t="shared" si="53"/>
        <v>0</v>
      </c>
      <c r="L1635" s="278">
        <f t="shared" si="52"/>
        <v>0</v>
      </c>
      <c r="M1635" s="75"/>
      <c r="N1635" s="76"/>
      <c r="O1635" s="76"/>
      <c r="P1635" s="77"/>
    </row>
    <row r="1636" spans="1:16" ht="20.100000000000001" customHeight="1">
      <c r="A1636" s="290" t="str">
        <f>IF(B1636="","",VLOOKUP(B1636,資料表!$A$3:$E$298,5,0))</f>
        <v/>
      </c>
      <c r="B1636" s="67"/>
      <c r="C1636" s="259" t="str">
        <f>IF($B1636="","",VLOOKUP($B1636,資料表!$A:$C,2,FALSE))</f>
        <v/>
      </c>
      <c r="D1636" s="259" t="str">
        <f>IF($B1636="","",VLOOKUP($B1636,資料表!$A:$C,3,FALSE))</f>
        <v/>
      </c>
      <c r="E1636" s="263"/>
      <c r="F1636" s="261" t="str">
        <f>IF($E1636="","",VLOOKUP($E1636,資料表!$G:$I,2,FALSE))</f>
        <v/>
      </c>
      <c r="G1636" s="262" t="str">
        <f>IF($E1636="","",VLOOKUP($E1636,資料表!$G:$I,3,FALSE))</f>
        <v/>
      </c>
      <c r="H1636" s="71"/>
      <c r="I1636" s="72"/>
      <c r="J1636" s="70"/>
      <c r="K1636" s="278">
        <f t="shared" si="53"/>
        <v>0</v>
      </c>
      <c r="L1636" s="278">
        <f t="shared" si="52"/>
        <v>0</v>
      </c>
      <c r="M1636" s="75"/>
      <c r="N1636" s="76"/>
      <c r="O1636" s="76"/>
      <c r="P1636" s="77"/>
    </row>
    <row r="1637" spans="1:16" ht="20.100000000000001" customHeight="1">
      <c r="A1637" s="290" t="str">
        <f>IF(B1637="","",VLOOKUP(B1637,資料表!$A$3:$E$298,5,0))</f>
        <v/>
      </c>
      <c r="B1637" s="67"/>
      <c r="C1637" s="259" t="str">
        <f>IF($B1637="","",VLOOKUP($B1637,資料表!$A:$C,2,FALSE))</f>
        <v/>
      </c>
      <c r="D1637" s="259" t="str">
        <f>IF($B1637="","",VLOOKUP($B1637,資料表!$A:$C,3,FALSE))</f>
        <v/>
      </c>
      <c r="E1637" s="263"/>
      <c r="F1637" s="261" t="str">
        <f>IF($E1637="","",VLOOKUP($E1637,資料表!$G:$I,2,FALSE))</f>
        <v/>
      </c>
      <c r="G1637" s="262" t="str">
        <f>IF($E1637="","",VLOOKUP($E1637,資料表!$G:$I,3,FALSE))</f>
        <v/>
      </c>
      <c r="H1637" s="71"/>
      <c r="I1637" s="72"/>
      <c r="J1637" s="70"/>
      <c r="K1637" s="278">
        <f t="shared" si="53"/>
        <v>0</v>
      </c>
      <c r="L1637" s="278">
        <f t="shared" ref="L1637:L1700" si="54">SUM(J1637:K1637)</f>
        <v>0</v>
      </c>
      <c r="M1637" s="75"/>
      <c r="N1637" s="76"/>
      <c r="O1637" s="76"/>
      <c r="P1637" s="77"/>
    </row>
    <row r="1638" spans="1:16" ht="20.100000000000001" customHeight="1">
      <c r="A1638" s="290" t="str">
        <f>IF(B1638="","",VLOOKUP(B1638,資料表!$A$3:$E$298,5,0))</f>
        <v/>
      </c>
      <c r="B1638" s="67"/>
      <c r="C1638" s="259" t="str">
        <f>IF($B1638="","",VLOOKUP($B1638,資料表!$A:$C,2,FALSE))</f>
        <v/>
      </c>
      <c r="D1638" s="259" t="str">
        <f>IF($B1638="","",VLOOKUP($B1638,資料表!$A:$C,3,FALSE))</f>
        <v/>
      </c>
      <c r="E1638" s="263"/>
      <c r="F1638" s="261" t="str">
        <f>IF($E1638="","",VLOOKUP($E1638,資料表!$G:$I,2,FALSE))</f>
        <v/>
      </c>
      <c r="G1638" s="262" t="str">
        <f>IF($E1638="","",VLOOKUP($E1638,資料表!$G:$I,3,FALSE))</f>
        <v/>
      </c>
      <c r="H1638" s="71"/>
      <c r="I1638" s="72"/>
      <c r="J1638" s="70"/>
      <c r="K1638" s="278">
        <f t="shared" si="53"/>
        <v>0</v>
      </c>
      <c r="L1638" s="278">
        <f t="shared" si="54"/>
        <v>0</v>
      </c>
      <c r="M1638" s="75"/>
      <c r="N1638" s="76"/>
      <c r="O1638" s="76"/>
      <c r="P1638" s="77"/>
    </row>
    <row r="1639" spans="1:16" ht="20.100000000000001" customHeight="1">
      <c r="A1639" s="290" t="str">
        <f>IF(B1639="","",VLOOKUP(B1639,資料表!$A$3:$E$298,5,0))</f>
        <v/>
      </c>
      <c r="B1639" s="67"/>
      <c r="C1639" s="259" t="str">
        <f>IF($B1639="","",VLOOKUP($B1639,資料表!$A:$C,2,FALSE))</f>
        <v/>
      </c>
      <c r="D1639" s="259" t="str">
        <f>IF($B1639="","",VLOOKUP($B1639,資料表!$A:$C,3,FALSE))</f>
        <v/>
      </c>
      <c r="E1639" s="263"/>
      <c r="F1639" s="261" t="str">
        <f>IF($E1639="","",VLOOKUP($E1639,資料表!$G:$I,2,FALSE))</f>
        <v/>
      </c>
      <c r="G1639" s="262" t="str">
        <f>IF($E1639="","",VLOOKUP($E1639,資料表!$G:$I,3,FALSE))</f>
        <v/>
      </c>
      <c r="H1639" s="71"/>
      <c r="I1639" s="72"/>
      <c r="J1639" s="70"/>
      <c r="K1639" s="278">
        <f t="shared" si="53"/>
        <v>0</v>
      </c>
      <c r="L1639" s="278">
        <f t="shared" si="54"/>
        <v>0</v>
      </c>
      <c r="M1639" s="75"/>
      <c r="N1639" s="76"/>
      <c r="O1639" s="76"/>
      <c r="P1639" s="77"/>
    </row>
    <row r="1640" spans="1:16" ht="20.100000000000001" customHeight="1">
      <c r="A1640" s="290" t="str">
        <f>IF(B1640="","",VLOOKUP(B1640,資料表!$A$3:$E$298,5,0))</f>
        <v/>
      </c>
      <c r="B1640" s="67"/>
      <c r="C1640" s="259" t="str">
        <f>IF($B1640="","",VLOOKUP($B1640,資料表!$A:$C,2,FALSE))</f>
        <v/>
      </c>
      <c r="D1640" s="259" t="str">
        <f>IF($B1640="","",VLOOKUP($B1640,資料表!$A:$C,3,FALSE))</f>
        <v/>
      </c>
      <c r="E1640" s="263"/>
      <c r="F1640" s="261" t="str">
        <f>IF($E1640="","",VLOOKUP($E1640,資料表!$G:$I,2,FALSE))</f>
        <v/>
      </c>
      <c r="G1640" s="262" t="str">
        <f>IF($E1640="","",VLOOKUP($E1640,資料表!$G:$I,3,FALSE))</f>
        <v/>
      </c>
      <c r="H1640" s="71"/>
      <c r="I1640" s="72"/>
      <c r="J1640" s="70"/>
      <c r="K1640" s="278">
        <f t="shared" si="53"/>
        <v>0</v>
      </c>
      <c r="L1640" s="278">
        <f t="shared" si="54"/>
        <v>0</v>
      </c>
      <c r="M1640" s="75"/>
      <c r="N1640" s="76"/>
      <c r="O1640" s="76"/>
      <c r="P1640" s="77"/>
    </row>
    <row r="1641" spans="1:16" ht="20.100000000000001" customHeight="1">
      <c r="A1641" s="290" t="str">
        <f>IF(B1641="","",VLOOKUP(B1641,資料表!$A$3:$E$298,5,0))</f>
        <v/>
      </c>
      <c r="B1641" s="67"/>
      <c r="C1641" s="259" t="str">
        <f>IF($B1641="","",VLOOKUP($B1641,資料表!$A:$C,2,FALSE))</f>
        <v/>
      </c>
      <c r="D1641" s="259" t="str">
        <f>IF($B1641="","",VLOOKUP($B1641,資料表!$A:$C,3,FALSE))</f>
        <v/>
      </c>
      <c r="E1641" s="263"/>
      <c r="F1641" s="261" t="str">
        <f>IF($E1641="","",VLOOKUP($E1641,資料表!$G:$I,2,FALSE))</f>
        <v/>
      </c>
      <c r="G1641" s="262" t="str">
        <f>IF($E1641="","",VLOOKUP($E1641,資料表!$G:$I,3,FALSE))</f>
        <v/>
      </c>
      <c r="H1641" s="71"/>
      <c r="I1641" s="72"/>
      <c r="J1641" s="70"/>
      <c r="K1641" s="278">
        <f t="shared" si="53"/>
        <v>0</v>
      </c>
      <c r="L1641" s="278">
        <f t="shared" si="54"/>
        <v>0</v>
      </c>
      <c r="M1641" s="75"/>
      <c r="N1641" s="76"/>
      <c r="O1641" s="76"/>
      <c r="P1641" s="77"/>
    </row>
    <row r="1642" spans="1:16" ht="20.100000000000001" customHeight="1">
      <c r="A1642" s="290" t="str">
        <f>IF(B1642="","",VLOOKUP(B1642,資料表!$A$3:$E$298,5,0))</f>
        <v/>
      </c>
      <c r="B1642" s="67"/>
      <c r="C1642" s="259" t="str">
        <f>IF($B1642="","",VLOOKUP($B1642,資料表!$A:$C,2,FALSE))</f>
        <v/>
      </c>
      <c r="D1642" s="259" t="str">
        <f>IF($B1642="","",VLOOKUP($B1642,資料表!$A:$C,3,FALSE))</f>
        <v/>
      </c>
      <c r="E1642" s="263"/>
      <c r="F1642" s="261" t="str">
        <f>IF($E1642="","",VLOOKUP($E1642,資料表!$G:$I,2,FALSE))</f>
        <v/>
      </c>
      <c r="G1642" s="262" t="str">
        <f>IF($E1642="","",VLOOKUP($E1642,資料表!$G:$I,3,FALSE))</f>
        <v/>
      </c>
      <c r="H1642" s="71"/>
      <c r="I1642" s="72"/>
      <c r="J1642" s="70"/>
      <c r="K1642" s="278">
        <f t="shared" si="53"/>
        <v>0</v>
      </c>
      <c r="L1642" s="278">
        <f t="shared" si="54"/>
        <v>0</v>
      </c>
      <c r="M1642" s="75"/>
      <c r="N1642" s="76"/>
      <c r="O1642" s="76"/>
      <c r="P1642" s="77"/>
    </row>
    <row r="1643" spans="1:16" ht="20.100000000000001" customHeight="1">
      <c r="A1643" s="290" t="str">
        <f>IF(B1643="","",VLOOKUP(B1643,資料表!$A$3:$E$298,5,0))</f>
        <v/>
      </c>
      <c r="B1643" s="67"/>
      <c r="C1643" s="259" t="str">
        <f>IF($B1643="","",VLOOKUP($B1643,資料表!$A:$C,2,FALSE))</f>
        <v/>
      </c>
      <c r="D1643" s="259" t="str">
        <f>IF($B1643="","",VLOOKUP($B1643,資料表!$A:$C,3,FALSE))</f>
        <v/>
      </c>
      <c r="E1643" s="263"/>
      <c r="F1643" s="261" t="str">
        <f>IF($E1643="","",VLOOKUP($E1643,資料表!$G:$I,2,FALSE))</f>
        <v/>
      </c>
      <c r="G1643" s="262" t="str">
        <f>IF($E1643="","",VLOOKUP($E1643,資料表!$G:$I,3,FALSE))</f>
        <v/>
      </c>
      <c r="H1643" s="71"/>
      <c r="I1643" s="72"/>
      <c r="J1643" s="70"/>
      <c r="K1643" s="278">
        <f t="shared" si="53"/>
        <v>0</v>
      </c>
      <c r="L1643" s="278">
        <f t="shared" si="54"/>
        <v>0</v>
      </c>
      <c r="M1643" s="75"/>
      <c r="N1643" s="76"/>
      <c r="O1643" s="76"/>
      <c r="P1643" s="77"/>
    </row>
    <row r="1644" spans="1:16" ht="20.100000000000001" customHeight="1">
      <c r="A1644" s="290" t="str">
        <f>IF(B1644="","",VLOOKUP(B1644,資料表!$A$3:$E$298,5,0))</f>
        <v/>
      </c>
      <c r="B1644" s="67"/>
      <c r="C1644" s="259" t="str">
        <f>IF($B1644="","",VLOOKUP($B1644,資料表!$A:$C,2,FALSE))</f>
        <v/>
      </c>
      <c r="D1644" s="259" t="str">
        <f>IF($B1644="","",VLOOKUP($B1644,資料表!$A:$C,3,FALSE))</f>
        <v/>
      </c>
      <c r="E1644" s="263"/>
      <c r="F1644" s="261" t="str">
        <f>IF($E1644="","",VLOOKUP($E1644,資料表!$G:$I,2,FALSE))</f>
        <v/>
      </c>
      <c r="G1644" s="262" t="str">
        <f>IF($E1644="","",VLOOKUP($E1644,資料表!$G:$I,3,FALSE))</f>
        <v/>
      </c>
      <c r="H1644" s="71"/>
      <c r="I1644" s="72"/>
      <c r="J1644" s="70"/>
      <c r="K1644" s="278">
        <f t="shared" si="53"/>
        <v>0</v>
      </c>
      <c r="L1644" s="278">
        <f t="shared" si="54"/>
        <v>0</v>
      </c>
      <c r="M1644" s="75"/>
      <c r="N1644" s="76"/>
      <c r="O1644" s="76"/>
      <c r="P1644" s="77"/>
    </row>
    <row r="1645" spans="1:16" ht="20.100000000000001" customHeight="1">
      <c r="A1645" s="290" t="str">
        <f>IF(B1645="","",VLOOKUP(B1645,資料表!$A$3:$E$298,5,0))</f>
        <v/>
      </c>
      <c r="B1645" s="67"/>
      <c r="C1645" s="259" t="str">
        <f>IF($B1645="","",VLOOKUP($B1645,資料表!$A:$C,2,FALSE))</f>
        <v/>
      </c>
      <c r="D1645" s="259" t="str">
        <f>IF($B1645="","",VLOOKUP($B1645,資料表!$A:$C,3,FALSE))</f>
        <v/>
      </c>
      <c r="E1645" s="263"/>
      <c r="F1645" s="261" t="str">
        <f>IF($E1645="","",VLOOKUP($E1645,資料表!$G:$I,2,FALSE))</f>
        <v/>
      </c>
      <c r="G1645" s="262" t="str">
        <f>IF($E1645="","",VLOOKUP($E1645,資料表!$G:$I,3,FALSE))</f>
        <v/>
      </c>
      <c r="H1645" s="71"/>
      <c r="I1645" s="72"/>
      <c r="J1645" s="70"/>
      <c r="K1645" s="278">
        <f t="shared" si="53"/>
        <v>0</v>
      </c>
      <c r="L1645" s="278">
        <f t="shared" si="54"/>
        <v>0</v>
      </c>
      <c r="M1645" s="75"/>
      <c r="N1645" s="76"/>
      <c r="O1645" s="76"/>
      <c r="P1645" s="77"/>
    </row>
    <row r="1646" spans="1:16" ht="20.100000000000001" customHeight="1">
      <c r="A1646" s="290" t="str">
        <f>IF(B1646="","",VLOOKUP(B1646,資料表!$A$3:$E$298,5,0))</f>
        <v/>
      </c>
      <c r="B1646" s="67"/>
      <c r="C1646" s="259" t="str">
        <f>IF($B1646="","",VLOOKUP($B1646,資料表!$A:$C,2,FALSE))</f>
        <v/>
      </c>
      <c r="D1646" s="259" t="str">
        <f>IF($B1646="","",VLOOKUP($B1646,資料表!$A:$C,3,FALSE))</f>
        <v/>
      </c>
      <c r="E1646" s="263"/>
      <c r="F1646" s="261" t="str">
        <f>IF($E1646="","",VLOOKUP($E1646,資料表!$G:$I,2,FALSE))</f>
        <v/>
      </c>
      <c r="G1646" s="262" t="str">
        <f>IF($E1646="","",VLOOKUP($E1646,資料表!$G:$I,3,FALSE))</f>
        <v/>
      </c>
      <c r="H1646" s="71"/>
      <c r="I1646" s="72"/>
      <c r="J1646" s="70"/>
      <c r="K1646" s="278">
        <f t="shared" si="53"/>
        <v>0</v>
      </c>
      <c r="L1646" s="278">
        <f t="shared" si="54"/>
        <v>0</v>
      </c>
      <c r="M1646" s="75"/>
      <c r="N1646" s="76"/>
      <c r="O1646" s="76"/>
      <c r="P1646" s="77"/>
    </row>
    <row r="1647" spans="1:16" ht="20.100000000000001" customHeight="1">
      <c r="A1647" s="290" t="str">
        <f>IF(B1647="","",VLOOKUP(B1647,資料表!$A$3:$E$298,5,0))</f>
        <v/>
      </c>
      <c r="B1647" s="67"/>
      <c r="C1647" s="259" t="str">
        <f>IF($B1647="","",VLOOKUP($B1647,資料表!$A:$C,2,FALSE))</f>
        <v/>
      </c>
      <c r="D1647" s="259" t="str">
        <f>IF($B1647="","",VLOOKUP($B1647,資料表!$A:$C,3,FALSE))</f>
        <v/>
      </c>
      <c r="E1647" s="263"/>
      <c r="F1647" s="261" t="str">
        <f>IF($E1647="","",VLOOKUP($E1647,資料表!$G:$I,2,FALSE))</f>
        <v/>
      </c>
      <c r="G1647" s="262" t="str">
        <f>IF($E1647="","",VLOOKUP($E1647,資料表!$G:$I,3,FALSE))</f>
        <v/>
      </c>
      <c r="H1647" s="71"/>
      <c r="I1647" s="72"/>
      <c r="J1647" s="70"/>
      <c r="K1647" s="278">
        <f t="shared" si="53"/>
        <v>0</v>
      </c>
      <c r="L1647" s="278">
        <f t="shared" si="54"/>
        <v>0</v>
      </c>
      <c r="M1647" s="75"/>
      <c r="N1647" s="76"/>
      <c r="O1647" s="76"/>
      <c r="P1647" s="77"/>
    </row>
    <row r="1648" spans="1:16" ht="20.100000000000001" customHeight="1">
      <c r="A1648" s="290" t="str">
        <f>IF(B1648="","",VLOOKUP(B1648,資料表!$A$3:$E$298,5,0))</f>
        <v/>
      </c>
      <c r="B1648" s="67"/>
      <c r="C1648" s="259" t="str">
        <f>IF($B1648="","",VLOOKUP($B1648,資料表!$A:$C,2,FALSE))</f>
        <v/>
      </c>
      <c r="D1648" s="259" t="str">
        <f>IF($B1648="","",VLOOKUP($B1648,資料表!$A:$C,3,FALSE))</f>
        <v/>
      </c>
      <c r="E1648" s="263"/>
      <c r="F1648" s="261" t="str">
        <f>IF($E1648="","",VLOOKUP($E1648,資料表!$G:$I,2,FALSE))</f>
        <v/>
      </c>
      <c r="G1648" s="262" t="str">
        <f>IF($E1648="","",VLOOKUP($E1648,資料表!$G:$I,3,FALSE))</f>
        <v/>
      </c>
      <c r="H1648" s="71"/>
      <c r="I1648" s="72"/>
      <c r="J1648" s="70"/>
      <c r="K1648" s="278">
        <f t="shared" si="53"/>
        <v>0</v>
      </c>
      <c r="L1648" s="278">
        <f t="shared" si="54"/>
        <v>0</v>
      </c>
      <c r="M1648" s="75"/>
      <c r="N1648" s="76"/>
      <c r="O1648" s="76"/>
      <c r="P1648" s="77"/>
    </row>
    <row r="1649" spans="1:16" ht="20.100000000000001" customHeight="1">
      <c r="A1649" s="290" t="str">
        <f>IF(B1649="","",VLOOKUP(B1649,資料表!$A$3:$E$298,5,0))</f>
        <v/>
      </c>
      <c r="B1649" s="67"/>
      <c r="C1649" s="259" t="str">
        <f>IF($B1649="","",VLOOKUP($B1649,資料表!$A:$C,2,FALSE))</f>
        <v/>
      </c>
      <c r="D1649" s="259" t="str">
        <f>IF($B1649="","",VLOOKUP($B1649,資料表!$A:$C,3,FALSE))</f>
        <v/>
      </c>
      <c r="E1649" s="263"/>
      <c r="F1649" s="261" t="str">
        <f>IF($E1649="","",VLOOKUP($E1649,資料表!$G:$I,2,FALSE))</f>
        <v/>
      </c>
      <c r="G1649" s="262" t="str">
        <f>IF($E1649="","",VLOOKUP($E1649,資料表!$G:$I,3,FALSE))</f>
        <v/>
      </c>
      <c r="H1649" s="71"/>
      <c r="I1649" s="72"/>
      <c r="J1649" s="70"/>
      <c r="K1649" s="278">
        <f t="shared" si="53"/>
        <v>0</v>
      </c>
      <c r="L1649" s="278">
        <f t="shared" si="54"/>
        <v>0</v>
      </c>
      <c r="M1649" s="75"/>
      <c r="N1649" s="76"/>
      <c r="O1649" s="76"/>
      <c r="P1649" s="77"/>
    </row>
    <row r="1650" spans="1:16" ht="20.100000000000001" customHeight="1">
      <c r="A1650" s="290" t="str">
        <f>IF(B1650="","",VLOOKUP(B1650,資料表!$A$3:$E$298,5,0))</f>
        <v/>
      </c>
      <c r="B1650" s="67"/>
      <c r="C1650" s="259" t="str">
        <f>IF($B1650="","",VLOOKUP($B1650,資料表!$A:$C,2,FALSE))</f>
        <v/>
      </c>
      <c r="D1650" s="259" t="str">
        <f>IF($B1650="","",VLOOKUP($B1650,資料表!$A:$C,3,FALSE))</f>
        <v/>
      </c>
      <c r="E1650" s="263"/>
      <c r="F1650" s="261" t="str">
        <f>IF($E1650="","",VLOOKUP($E1650,資料表!$G:$I,2,FALSE))</f>
        <v/>
      </c>
      <c r="G1650" s="262" t="str">
        <f>IF($E1650="","",VLOOKUP($E1650,資料表!$G:$I,3,FALSE))</f>
        <v/>
      </c>
      <c r="H1650" s="71"/>
      <c r="I1650" s="72"/>
      <c r="J1650" s="70"/>
      <c r="K1650" s="278">
        <f t="shared" si="53"/>
        <v>0</v>
      </c>
      <c r="L1650" s="278">
        <f t="shared" si="54"/>
        <v>0</v>
      </c>
      <c r="M1650" s="75"/>
      <c r="N1650" s="76"/>
      <c r="O1650" s="76"/>
      <c r="P1650" s="77"/>
    </row>
    <row r="1651" spans="1:16" ht="20.100000000000001" customHeight="1">
      <c r="A1651" s="290" t="str">
        <f>IF(B1651="","",VLOOKUP(B1651,資料表!$A$3:$E$298,5,0))</f>
        <v/>
      </c>
      <c r="B1651" s="67"/>
      <c r="C1651" s="259" t="str">
        <f>IF($B1651="","",VLOOKUP($B1651,資料表!$A:$C,2,FALSE))</f>
        <v/>
      </c>
      <c r="D1651" s="259" t="str">
        <f>IF($B1651="","",VLOOKUP($B1651,資料表!$A:$C,3,FALSE))</f>
        <v/>
      </c>
      <c r="E1651" s="263"/>
      <c r="F1651" s="261" t="str">
        <f>IF($E1651="","",VLOOKUP($E1651,資料表!$G:$I,2,FALSE))</f>
        <v/>
      </c>
      <c r="G1651" s="262" t="str">
        <f>IF($E1651="","",VLOOKUP($E1651,資料表!$G:$I,3,FALSE))</f>
        <v/>
      </c>
      <c r="H1651" s="71"/>
      <c r="I1651" s="72"/>
      <c r="J1651" s="70"/>
      <c r="K1651" s="278">
        <f t="shared" si="53"/>
        <v>0</v>
      </c>
      <c r="L1651" s="278">
        <f t="shared" si="54"/>
        <v>0</v>
      </c>
      <c r="M1651" s="75"/>
      <c r="N1651" s="76"/>
      <c r="O1651" s="76"/>
      <c r="P1651" s="77"/>
    </row>
    <row r="1652" spans="1:16" ht="20.100000000000001" customHeight="1">
      <c r="A1652" s="290" t="str">
        <f>IF(B1652="","",VLOOKUP(B1652,資料表!$A$3:$E$298,5,0))</f>
        <v/>
      </c>
      <c r="B1652" s="67"/>
      <c r="C1652" s="259" t="str">
        <f>IF($B1652="","",VLOOKUP($B1652,資料表!$A:$C,2,FALSE))</f>
        <v/>
      </c>
      <c r="D1652" s="259" t="str">
        <f>IF($B1652="","",VLOOKUP($B1652,資料表!$A:$C,3,FALSE))</f>
        <v/>
      </c>
      <c r="E1652" s="263"/>
      <c r="F1652" s="261" t="str">
        <f>IF($E1652="","",VLOOKUP($E1652,資料表!$G:$I,2,FALSE))</f>
        <v/>
      </c>
      <c r="G1652" s="262" t="str">
        <f>IF($E1652="","",VLOOKUP($E1652,資料表!$G:$I,3,FALSE))</f>
        <v/>
      </c>
      <c r="H1652" s="71"/>
      <c r="I1652" s="72"/>
      <c r="J1652" s="70"/>
      <c r="K1652" s="278">
        <f t="shared" si="53"/>
        <v>0</v>
      </c>
      <c r="L1652" s="278">
        <f t="shared" si="54"/>
        <v>0</v>
      </c>
      <c r="M1652" s="75"/>
      <c r="N1652" s="76"/>
      <c r="O1652" s="76"/>
      <c r="P1652" s="77"/>
    </row>
    <row r="1653" spans="1:16" ht="20.100000000000001" customHeight="1">
      <c r="A1653" s="290" t="str">
        <f>IF(B1653="","",VLOOKUP(B1653,資料表!$A$3:$E$298,5,0))</f>
        <v/>
      </c>
      <c r="B1653" s="67"/>
      <c r="C1653" s="259" t="str">
        <f>IF($B1653="","",VLOOKUP($B1653,資料表!$A:$C,2,FALSE))</f>
        <v/>
      </c>
      <c r="D1653" s="259" t="str">
        <f>IF($B1653="","",VLOOKUP($B1653,資料表!$A:$C,3,FALSE))</f>
        <v/>
      </c>
      <c r="E1653" s="263"/>
      <c r="F1653" s="261" t="str">
        <f>IF($E1653="","",VLOOKUP($E1653,資料表!$G:$I,2,FALSE))</f>
        <v/>
      </c>
      <c r="G1653" s="262" t="str">
        <f>IF($E1653="","",VLOOKUP($E1653,資料表!$G:$I,3,FALSE))</f>
        <v/>
      </c>
      <c r="H1653" s="71"/>
      <c r="I1653" s="72"/>
      <c r="J1653" s="70"/>
      <c r="K1653" s="278">
        <f t="shared" si="53"/>
        <v>0</v>
      </c>
      <c r="L1653" s="278">
        <f t="shared" si="54"/>
        <v>0</v>
      </c>
      <c r="M1653" s="75"/>
      <c r="N1653" s="76"/>
      <c r="O1653" s="76"/>
      <c r="P1653" s="77"/>
    </row>
    <row r="1654" spans="1:16" ht="20.100000000000001" customHeight="1">
      <c r="A1654" s="290" t="str">
        <f>IF(B1654="","",VLOOKUP(B1654,資料表!$A$3:$E$298,5,0))</f>
        <v/>
      </c>
      <c r="B1654" s="67"/>
      <c r="C1654" s="259" t="str">
        <f>IF($B1654="","",VLOOKUP($B1654,資料表!$A:$C,2,FALSE))</f>
        <v/>
      </c>
      <c r="D1654" s="259" t="str">
        <f>IF($B1654="","",VLOOKUP($B1654,資料表!$A:$C,3,FALSE))</f>
        <v/>
      </c>
      <c r="E1654" s="263"/>
      <c r="F1654" s="261" t="str">
        <f>IF($E1654="","",VLOOKUP($E1654,資料表!$G:$I,2,FALSE))</f>
        <v/>
      </c>
      <c r="G1654" s="262" t="str">
        <f>IF($E1654="","",VLOOKUP($E1654,資料表!$G:$I,3,FALSE))</f>
        <v/>
      </c>
      <c r="H1654" s="71"/>
      <c r="I1654" s="72"/>
      <c r="J1654" s="70"/>
      <c r="K1654" s="278">
        <f t="shared" si="53"/>
        <v>0</v>
      </c>
      <c r="L1654" s="278">
        <f t="shared" si="54"/>
        <v>0</v>
      </c>
      <c r="M1654" s="75"/>
      <c r="N1654" s="76"/>
      <c r="O1654" s="76"/>
      <c r="P1654" s="77"/>
    </row>
    <row r="1655" spans="1:16" ht="20.100000000000001" customHeight="1">
      <c r="A1655" s="290" t="str">
        <f>IF(B1655="","",VLOOKUP(B1655,資料表!$A$3:$E$298,5,0))</f>
        <v/>
      </c>
      <c r="B1655" s="67"/>
      <c r="C1655" s="259" t="str">
        <f>IF($B1655="","",VLOOKUP($B1655,資料表!$A:$C,2,FALSE))</f>
        <v/>
      </c>
      <c r="D1655" s="259" t="str">
        <f>IF($B1655="","",VLOOKUP($B1655,資料表!$A:$C,3,FALSE))</f>
        <v/>
      </c>
      <c r="E1655" s="263"/>
      <c r="F1655" s="261" t="str">
        <f>IF($E1655="","",VLOOKUP($E1655,資料表!$G:$I,2,FALSE))</f>
        <v/>
      </c>
      <c r="G1655" s="262" t="str">
        <f>IF($E1655="","",VLOOKUP($E1655,資料表!$G:$I,3,FALSE))</f>
        <v/>
      </c>
      <c r="H1655" s="71"/>
      <c r="I1655" s="72"/>
      <c r="J1655" s="70"/>
      <c r="K1655" s="278">
        <f t="shared" si="53"/>
        <v>0</v>
      </c>
      <c r="L1655" s="278">
        <f t="shared" si="54"/>
        <v>0</v>
      </c>
      <c r="M1655" s="75"/>
      <c r="N1655" s="76"/>
      <c r="O1655" s="76"/>
      <c r="P1655" s="77"/>
    </row>
    <row r="1656" spans="1:16" ht="20.100000000000001" customHeight="1">
      <c r="A1656" s="290" t="str">
        <f>IF(B1656="","",VLOOKUP(B1656,資料表!$A$3:$E$298,5,0))</f>
        <v/>
      </c>
      <c r="B1656" s="67"/>
      <c r="C1656" s="259" t="str">
        <f>IF($B1656="","",VLOOKUP($B1656,資料表!$A:$C,2,FALSE))</f>
        <v/>
      </c>
      <c r="D1656" s="259" t="str">
        <f>IF($B1656="","",VLOOKUP($B1656,資料表!$A:$C,3,FALSE))</f>
        <v/>
      </c>
      <c r="E1656" s="263"/>
      <c r="F1656" s="261" t="str">
        <f>IF($E1656="","",VLOOKUP($E1656,資料表!$G:$I,2,FALSE))</f>
        <v/>
      </c>
      <c r="G1656" s="262" t="str">
        <f>IF($E1656="","",VLOOKUP($E1656,資料表!$G:$I,3,FALSE))</f>
        <v/>
      </c>
      <c r="H1656" s="71"/>
      <c r="I1656" s="72"/>
      <c r="J1656" s="70"/>
      <c r="K1656" s="278">
        <f t="shared" si="53"/>
        <v>0</v>
      </c>
      <c r="L1656" s="278">
        <f t="shared" si="54"/>
        <v>0</v>
      </c>
      <c r="M1656" s="75"/>
      <c r="N1656" s="76"/>
      <c r="O1656" s="76"/>
      <c r="P1656" s="77"/>
    </row>
    <row r="1657" spans="1:16" ht="20.100000000000001" customHeight="1">
      <c r="A1657" s="290" t="str">
        <f>IF(B1657="","",VLOOKUP(B1657,資料表!$A$3:$E$298,5,0))</f>
        <v/>
      </c>
      <c r="B1657" s="67"/>
      <c r="C1657" s="259" t="str">
        <f>IF($B1657="","",VLOOKUP($B1657,資料表!$A:$C,2,FALSE))</f>
        <v/>
      </c>
      <c r="D1657" s="259" t="str">
        <f>IF($B1657="","",VLOOKUP($B1657,資料表!$A:$C,3,FALSE))</f>
        <v/>
      </c>
      <c r="E1657" s="263"/>
      <c r="F1657" s="261" t="str">
        <f>IF($E1657="","",VLOOKUP($E1657,資料表!$G:$I,2,FALSE))</f>
        <v/>
      </c>
      <c r="G1657" s="262" t="str">
        <f>IF($E1657="","",VLOOKUP($E1657,資料表!$G:$I,3,FALSE))</f>
        <v/>
      </c>
      <c r="H1657" s="71"/>
      <c r="I1657" s="72"/>
      <c r="J1657" s="70"/>
      <c r="K1657" s="278">
        <f t="shared" si="53"/>
        <v>0</v>
      </c>
      <c r="L1657" s="278">
        <f t="shared" si="54"/>
        <v>0</v>
      </c>
      <c r="M1657" s="75"/>
      <c r="N1657" s="76"/>
      <c r="O1657" s="76"/>
      <c r="P1657" s="77"/>
    </row>
    <row r="1658" spans="1:16" ht="20.100000000000001" customHeight="1">
      <c r="A1658" s="290" t="str">
        <f>IF(B1658="","",VLOOKUP(B1658,資料表!$A$3:$E$298,5,0))</f>
        <v/>
      </c>
      <c r="B1658" s="67"/>
      <c r="C1658" s="259" t="str">
        <f>IF($B1658="","",VLOOKUP($B1658,資料表!$A:$C,2,FALSE))</f>
        <v/>
      </c>
      <c r="D1658" s="259" t="str">
        <f>IF($B1658="","",VLOOKUP($B1658,資料表!$A:$C,3,FALSE))</f>
        <v/>
      </c>
      <c r="E1658" s="263"/>
      <c r="F1658" s="261" t="str">
        <f>IF($E1658="","",VLOOKUP($E1658,資料表!$G:$I,2,FALSE))</f>
        <v/>
      </c>
      <c r="G1658" s="262" t="str">
        <f>IF($E1658="","",VLOOKUP($E1658,資料表!$G:$I,3,FALSE))</f>
        <v/>
      </c>
      <c r="H1658" s="71"/>
      <c r="I1658" s="72"/>
      <c r="J1658" s="70"/>
      <c r="K1658" s="278">
        <f t="shared" si="53"/>
        <v>0</v>
      </c>
      <c r="L1658" s="278">
        <f t="shared" si="54"/>
        <v>0</v>
      </c>
      <c r="M1658" s="75"/>
      <c r="N1658" s="76"/>
      <c r="O1658" s="76"/>
      <c r="P1658" s="77"/>
    </row>
    <row r="1659" spans="1:16" ht="20.100000000000001" customHeight="1">
      <c r="A1659" s="290" t="str">
        <f>IF(B1659="","",VLOOKUP(B1659,資料表!$A$3:$E$298,5,0))</f>
        <v/>
      </c>
      <c r="B1659" s="67"/>
      <c r="C1659" s="259" t="str">
        <f>IF($B1659="","",VLOOKUP($B1659,資料表!$A:$C,2,FALSE))</f>
        <v/>
      </c>
      <c r="D1659" s="259" t="str">
        <f>IF($B1659="","",VLOOKUP($B1659,資料表!$A:$C,3,FALSE))</f>
        <v/>
      </c>
      <c r="E1659" s="263"/>
      <c r="F1659" s="261" t="str">
        <f>IF($E1659="","",VLOOKUP($E1659,資料表!$G:$I,2,FALSE))</f>
        <v/>
      </c>
      <c r="G1659" s="262" t="str">
        <f>IF($E1659="","",VLOOKUP($E1659,資料表!$G:$I,3,FALSE))</f>
        <v/>
      </c>
      <c r="H1659" s="71"/>
      <c r="I1659" s="72"/>
      <c r="J1659" s="70"/>
      <c r="K1659" s="278">
        <f t="shared" si="53"/>
        <v>0</v>
      </c>
      <c r="L1659" s="278">
        <f t="shared" si="54"/>
        <v>0</v>
      </c>
      <c r="M1659" s="75"/>
      <c r="N1659" s="76"/>
      <c r="O1659" s="76"/>
      <c r="P1659" s="77"/>
    </row>
    <row r="1660" spans="1:16" ht="20.100000000000001" customHeight="1">
      <c r="A1660" s="290" t="str">
        <f>IF(B1660="","",VLOOKUP(B1660,資料表!$A$3:$E$298,5,0))</f>
        <v/>
      </c>
      <c r="B1660" s="67"/>
      <c r="C1660" s="259" t="str">
        <f>IF($B1660="","",VLOOKUP($B1660,資料表!$A:$C,2,FALSE))</f>
        <v/>
      </c>
      <c r="D1660" s="259" t="str">
        <f>IF($B1660="","",VLOOKUP($B1660,資料表!$A:$C,3,FALSE))</f>
        <v/>
      </c>
      <c r="E1660" s="263"/>
      <c r="F1660" s="261" t="str">
        <f>IF($E1660="","",VLOOKUP($E1660,資料表!$G:$I,2,FALSE))</f>
        <v/>
      </c>
      <c r="G1660" s="262" t="str">
        <f>IF($E1660="","",VLOOKUP($E1660,資料表!$G:$I,3,FALSE))</f>
        <v/>
      </c>
      <c r="H1660" s="71"/>
      <c r="I1660" s="72"/>
      <c r="J1660" s="70"/>
      <c r="K1660" s="278">
        <f t="shared" si="53"/>
        <v>0</v>
      </c>
      <c r="L1660" s="278">
        <f t="shared" si="54"/>
        <v>0</v>
      </c>
      <c r="M1660" s="75"/>
      <c r="N1660" s="76"/>
      <c r="O1660" s="76"/>
      <c r="P1660" s="77"/>
    </row>
    <row r="1661" spans="1:16" ht="20.100000000000001" customHeight="1">
      <c r="A1661" s="290" t="str">
        <f>IF(B1661="","",VLOOKUP(B1661,資料表!$A$3:$E$298,5,0))</f>
        <v/>
      </c>
      <c r="B1661" s="67"/>
      <c r="C1661" s="259" t="str">
        <f>IF($B1661="","",VLOOKUP($B1661,資料表!$A:$C,2,FALSE))</f>
        <v/>
      </c>
      <c r="D1661" s="259" t="str">
        <f>IF($B1661="","",VLOOKUP($B1661,資料表!$A:$C,3,FALSE))</f>
        <v/>
      </c>
      <c r="E1661" s="263"/>
      <c r="F1661" s="261" t="str">
        <f>IF($E1661="","",VLOOKUP($E1661,資料表!$G:$I,2,FALSE))</f>
        <v/>
      </c>
      <c r="G1661" s="262" t="str">
        <f>IF($E1661="","",VLOOKUP($E1661,資料表!$G:$I,3,FALSE))</f>
        <v/>
      </c>
      <c r="H1661" s="71"/>
      <c r="I1661" s="72"/>
      <c r="J1661" s="70"/>
      <c r="K1661" s="278">
        <f t="shared" si="53"/>
        <v>0</v>
      </c>
      <c r="L1661" s="278">
        <f t="shared" si="54"/>
        <v>0</v>
      </c>
      <c r="M1661" s="75"/>
      <c r="N1661" s="76"/>
      <c r="O1661" s="76"/>
      <c r="P1661" s="77"/>
    </row>
    <row r="1662" spans="1:16" ht="20.100000000000001" customHeight="1">
      <c r="A1662" s="290" t="str">
        <f>IF(B1662="","",VLOOKUP(B1662,資料表!$A$3:$E$298,5,0))</f>
        <v/>
      </c>
      <c r="B1662" s="67"/>
      <c r="C1662" s="259" t="str">
        <f>IF($B1662="","",VLOOKUP($B1662,資料表!$A:$C,2,FALSE))</f>
        <v/>
      </c>
      <c r="D1662" s="259" t="str">
        <f>IF($B1662="","",VLOOKUP($B1662,資料表!$A:$C,3,FALSE))</f>
        <v/>
      </c>
      <c r="E1662" s="263"/>
      <c r="F1662" s="261" t="str">
        <f>IF($E1662="","",VLOOKUP($E1662,資料表!$G:$I,2,FALSE))</f>
        <v/>
      </c>
      <c r="G1662" s="262" t="str">
        <f>IF($E1662="","",VLOOKUP($E1662,資料表!$G:$I,3,FALSE))</f>
        <v/>
      </c>
      <c r="H1662" s="71"/>
      <c r="I1662" s="72"/>
      <c r="J1662" s="70"/>
      <c r="K1662" s="278">
        <f t="shared" si="53"/>
        <v>0</v>
      </c>
      <c r="L1662" s="278">
        <f t="shared" si="54"/>
        <v>0</v>
      </c>
      <c r="M1662" s="75"/>
      <c r="N1662" s="76"/>
      <c r="O1662" s="76"/>
      <c r="P1662" s="77"/>
    </row>
    <row r="1663" spans="1:16" ht="20.100000000000001" customHeight="1">
      <c r="A1663" s="290" t="str">
        <f>IF(B1663="","",VLOOKUP(B1663,資料表!$A$3:$E$298,5,0))</f>
        <v/>
      </c>
      <c r="B1663" s="67"/>
      <c r="C1663" s="259" t="str">
        <f>IF($B1663="","",VLOOKUP($B1663,資料表!$A:$C,2,FALSE))</f>
        <v/>
      </c>
      <c r="D1663" s="259" t="str">
        <f>IF($B1663="","",VLOOKUP($B1663,資料表!$A:$C,3,FALSE))</f>
        <v/>
      </c>
      <c r="E1663" s="263"/>
      <c r="F1663" s="261" t="str">
        <f>IF($E1663="","",VLOOKUP($E1663,資料表!$G:$I,2,FALSE))</f>
        <v/>
      </c>
      <c r="G1663" s="262" t="str">
        <f>IF($E1663="","",VLOOKUP($E1663,資料表!$G:$I,3,FALSE))</f>
        <v/>
      </c>
      <c r="H1663" s="71"/>
      <c r="I1663" s="72"/>
      <c r="J1663" s="70"/>
      <c r="K1663" s="278">
        <f t="shared" si="53"/>
        <v>0</v>
      </c>
      <c r="L1663" s="278">
        <f t="shared" si="54"/>
        <v>0</v>
      </c>
      <c r="M1663" s="75"/>
      <c r="N1663" s="76"/>
      <c r="O1663" s="76"/>
      <c r="P1663" s="77"/>
    </row>
    <row r="1664" spans="1:16" ht="20.100000000000001" customHeight="1">
      <c r="A1664" s="290" t="str">
        <f>IF(B1664="","",VLOOKUP(B1664,資料表!$A$3:$E$298,5,0))</f>
        <v/>
      </c>
      <c r="B1664" s="67"/>
      <c r="C1664" s="259" t="str">
        <f>IF($B1664="","",VLOOKUP($B1664,資料表!$A:$C,2,FALSE))</f>
        <v/>
      </c>
      <c r="D1664" s="259" t="str">
        <f>IF($B1664="","",VLOOKUP($B1664,資料表!$A:$C,3,FALSE))</f>
        <v/>
      </c>
      <c r="E1664" s="263"/>
      <c r="F1664" s="261" t="str">
        <f>IF($E1664="","",VLOOKUP($E1664,資料表!$G:$I,2,FALSE))</f>
        <v/>
      </c>
      <c r="G1664" s="262" t="str">
        <f>IF($E1664="","",VLOOKUP($E1664,資料表!$G:$I,3,FALSE))</f>
        <v/>
      </c>
      <c r="H1664" s="71"/>
      <c r="I1664" s="72"/>
      <c r="J1664" s="70"/>
      <c r="K1664" s="278">
        <f t="shared" si="53"/>
        <v>0</v>
      </c>
      <c r="L1664" s="278">
        <f t="shared" si="54"/>
        <v>0</v>
      </c>
      <c r="M1664" s="75"/>
      <c r="N1664" s="76"/>
      <c r="O1664" s="76"/>
      <c r="P1664" s="77"/>
    </row>
    <row r="1665" spans="1:16" ht="20.100000000000001" customHeight="1">
      <c r="A1665" s="290" t="str">
        <f>IF(B1665="","",VLOOKUP(B1665,資料表!$A$3:$E$298,5,0))</f>
        <v/>
      </c>
      <c r="B1665" s="67"/>
      <c r="C1665" s="259" t="str">
        <f>IF($B1665="","",VLOOKUP($B1665,資料表!$A:$C,2,FALSE))</f>
        <v/>
      </c>
      <c r="D1665" s="259" t="str">
        <f>IF($B1665="","",VLOOKUP($B1665,資料表!$A:$C,3,FALSE))</f>
        <v/>
      </c>
      <c r="E1665" s="263"/>
      <c r="F1665" s="261" t="str">
        <f>IF($E1665="","",VLOOKUP($E1665,資料表!$G:$I,2,FALSE))</f>
        <v/>
      </c>
      <c r="G1665" s="262" t="str">
        <f>IF($E1665="","",VLOOKUP($E1665,資料表!$G:$I,3,FALSE))</f>
        <v/>
      </c>
      <c r="H1665" s="71"/>
      <c r="I1665" s="72"/>
      <c r="J1665" s="70"/>
      <c r="K1665" s="278">
        <f t="shared" si="53"/>
        <v>0</v>
      </c>
      <c r="L1665" s="278">
        <f t="shared" si="54"/>
        <v>0</v>
      </c>
      <c r="M1665" s="75"/>
      <c r="N1665" s="76"/>
      <c r="O1665" s="76"/>
      <c r="P1665" s="77"/>
    </row>
    <row r="1666" spans="1:16" ht="20.100000000000001" customHeight="1">
      <c r="A1666" s="290" t="str">
        <f>IF(B1666="","",VLOOKUP(B1666,資料表!$A$3:$E$298,5,0))</f>
        <v/>
      </c>
      <c r="B1666" s="67"/>
      <c r="C1666" s="259" t="str">
        <f>IF($B1666="","",VLOOKUP($B1666,資料表!$A:$C,2,FALSE))</f>
        <v/>
      </c>
      <c r="D1666" s="259" t="str">
        <f>IF($B1666="","",VLOOKUP($B1666,資料表!$A:$C,3,FALSE))</f>
        <v/>
      </c>
      <c r="E1666" s="263"/>
      <c r="F1666" s="261" t="str">
        <f>IF($E1666="","",VLOOKUP($E1666,資料表!$G:$I,2,FALSE))</f>
        <v/>
      </c>
      <c r="G1666" s="262" t="str">
        <f>IF($E1666="","",VLOOKUP($E1666,資料表!$G:$I,3,FALSE))</f>
        <v/>
      </c>
      <c r="H1666" s="71"/>
      <c r="I1666" s="72"/>
      <c r="J1666" s="70"/>
      <c r="K1666" s="278">
        <f t="shared" si="53"/>
        <v>0</v>
      </c>
      <c r="L1666" s="278">
        <f t="shared" si="54"/>
        <v>0</v>
      </c>
      <c r="M1666" s="75"/>
      <c r="N1666" s="76"/>
      <c r="O1666" s="76"/>
      <c r="P1666" s="77"/>
    </row>
    <row r="1667" spans="1:16" ht="20.100000000000001" customHeight="1">
      <c r="A1667" s="290" t="str">
        <f>IF(B1667="","",VLOOKUP(B1667,資料表!$A$3:$E$298,5,0))</f>
        <v/>
      </c>
      <c r="B1667" s="67"/>
      <c r="C1667" s="259" t="str">
        <f>IF($B1667="","",VLOOKUP($B1667,資料表!$A:$C,2,FALSE))</f>
        <v/>
      </c>
      <c r="D1667" s="259" t="str">
        <f>IF($B1667="","",VLOOKUP($B1667,資料表!$A:$C,3,FALSE))</f>
        <v/>
      </c>
      <c r="E1667" s="263"/>
      <c r="F1667" s="261" t="str">
        <f>IF($E1667="","",VLOOKUP($E1667,資料表!$G:$I,2,FALSE))</f>
        <v/>
      </c>
      <c r="G1667" s="262" t="str">
        <f>IF($E1667="","",VLOOKUP($E1667,資料表!$G:$I,3,FALSE))</f>
        <v/>
      </c>
      <c r="H1667" s="71"/>
      <c r="I1667" s="72"/>
      <c r="J1667" s="70"/>
      <c r="K1667" s="278">
        <f t="shared" si="53"/>
        <v>0</v>
      </c>
      <c r="L1667" s="278">
        <f t="shared" si="54"/>
        <v>0</v>
      </c>
      <c r="M1667" s="75"/>
      <c r="N1667" s="76"/>
      <c r="O1667" s="76"/>
      <c r="P1667" s="77"/>
    </row>
    <row r="1668" spans="1:16" ht="20.100000000000001" customHeight="1">
      <c r="A1668" s="290" t="str">
        <f>IF(B1668="","",VLOOKUP(B1668,資料表!$A$3:$E$298,5,0))</f>
        <v/>
      </c>
      <c r="B1668" s="67"/>
      <c r="C1668" s="259" t="str">
        <f>IF($B1668="","",VLOOKUP($B1668,資料表!$A:$C,2,FALSE))</f>
        <v/>
      </c>
      <c r="D1668" s="259" t="str">
        <f>IF($B1668="","",VLOOKUP($B1668,資料表!$A:$C,3,FALSE))</f>
        <v/>
      </c>
      <c r="E1668" s="263"/>
      <c r="F1668" s="261" t="str">
        <f>IF($E1668="","",VLOOKUP($E1668,資料表!$G:$I,2,FALSE))</f>
        <v/>
      </c>
      <c r="G1668" s="262" t="str">
        <f>IF($E1668="","",VLOOKUP($E1668,資料表!$G:$I,3,FALSE))</f>
        <v/>
      </c>
      <c r="H1668" s="71"/>
      <c r="I1668" s="72"/>
      <c r="J1668" s="70"/>
      <c r="K1668" s="278">
        <f t="shared" si="53"/>
        <v>0</v>
      </c>
      <c r="L1668" s="278">
        <f t="shared" si="54"/>
        <v>0</v>
      </c>
      <c r="M1668" s="75"/>
      <c r="N1668" s="76"/>
      <c r="O1668" s="76"/>
      <c r="P1668" s="77"/>
    </row>
    <row r="1669" spans="1:16" ht="20.100000000000001" customHeight="1">
      <c r="A1669" s="290" t="str">
        <f>IF(B1669="","",VLOOKUP(B1669,資料表!$A$3:$E$298,5,0))</f>
        <v/>
      </c>
      <c r="B1669" s="67"/>
      <c r="C1669" s="259" t="str">
        <f>IF($B1669="","",VLOOKUP($B1669,資料表!$A:$C,2,FALSE))</f>
        <v/>
      </c>
      <c r="D1669" s="259" t="str">
        <f>IF($B1669="","",VLOOKUP($B1669,資料表!$A:$C,3,FALSE))</f>
        <v/>
      </c>
      <c r="E1669" s="263"/>
      <c r="F1669" s="261" t="str">
        <f>IF($E1669="","",VLOOKUP($E1669,資料表!$G:$I,2,FALSE))</f>
        <v/>
      </c>
      <c r="G1669" s="262" t="str">
        <f>IF($E1669="","",VLOOKUP($E1669,資料表!$G:$I,3,FALSE))</f>
        <v/>
      </c>
      <c r="H1669" s="71"/>
      <c r="I1669" s="72"/>
      <c r="J1669" s="70"/>
      <c r="K1669" s="278">
        <f t="shared" si="53"/>
        <v>0</v>
      </c>
      <c r="L1669" s="278">
        <f t="shared" si="54"/>
        <v>0</v>
      </c>
      <c r="M1669" s="75"/>
      <c r="N1669" s="76"/>
      <c r="O1669" s="76"/>
      <c r="P1669" s="77"/>
    </row>
    <row r="1670" spans="1:16" ht="20.100000000000001" customHeight="1">
      <c r="A1670" s="290" t="str">
        <f>IF(B1670="","",VLOOKUP(B1670,資料表!$A$3:$E$298,5,0))</f>
        <v/>
      </c>
      <c r="B1670" s="67"/>
      <c r="C1670" s="259" t="str">
        <f>IF($B1670="","",VLOOKUP($B1670,資料表!$A:$C,2,FALSE))</f>
        <v/>
      </c>
      <c r="D1670" s="259" t="str">
        <f>IF($B1670="","",VLOOKUP($B1670,資料表!$A:$C,3,FALSE))</f>
        <v/>
      </c>
      <c r="E1670" s="263"/>
      <c r="F1670" s="261" t="str">
        <f>IF($E1670="","",VLOOKUP($E1670,資料表!$G:$I,2,FALSE))</f>
        <v/>
      </c>
      <c r="G1670" s="262" t="str">
        <f>IF($E1670="","",VLOOKUP($E1670,資料表!$G:$I,3,FALSE))</f>
        <v/>
      </c>
      <c r="H1670" s="71"/>
      <c r="I1670" s="72"/>
      <c r="J1670" s="70"/>
      <c r="K1670" s="278">
        <f t="shared" si="53"/>
        <v>0</v>
      </c>
      <c r="L1670" s="278">
        <f t="shared" si="54"/>
        <v>0</v>
      </c>
      <c r="M1670" s="75"/>
      <c r="N1670" s="76"/>
      <c r="O1670" s="76"/>
      <c r="P1670" s="77"/>
    </row>
    <row r="1671" spans="1:16" ht="20.100000000000001" customHeight="1">
      <c r="A1671" s="290" t="str">
        <f>IF(B1671="","",VLOOKUP(B1671,資料表!$A$3:$E$298,5,0))</f>
        <v/>
      </c>
      <c r="B1671" s="67"/>
      <c r="C1671" s="259" t="str">
        <f>IF($B1671="","",VLOOKUP($B1671,資料表!$A:$C,2,FALSE))</f>
        <v/>
      </c>
      <c r="D1671" s="259" t="str">
        <f>IF($B1671="","",VLOOKUP($B1671,資料表!$A:$C,3,FALSE))</f>
        <v/>
      </c>
      <c r="E1671" s="263"/>
      <c r="F1671" s="261" t="str">
        <f>IF($E1671="","",VLOOKUP($E1671,資料表!$G:$I,2,FALSE))</f>
        <v/>
      </c>
      <c r="G1671" s="262" t="str">
        <f>IF($E1671="","",VLOOKUP($E1671,資料表!$G:$I,3,FALSE))</f>
        <v/>
      </c>
      <c r="H1671" s="71"/>
      <c r="I1671" s="72"/>
      <c r="J1671" s="70"/>
      <c r="K1671" s="278">
        <f t="shared" si="53"/>
        <v>0</v>
      </c>
      <c r="L1671" s="278">
        <f t="shared" si="54"/>
        <v>0</v>
      </c>
      <c r="M1671" s="75"/>
      <c r="N1671" s="76"/>
      <c r="O1671" s="76"/>
      <c r="P1671" s="77"/>
    </row>
    <row r="1672" spans="1:16" ht="20.100000000000001" customHeight="1">
      <c r="A1672" s="290" t="str">
        <f>IF(B1672="","",VLOOKUP(B1672,資料表!$A$3:$E$298,5,0))</f>
        <v/>
      </c>
      <c r="B1672" s="67"/>
      <c r="C1672" s="259" t="str">
        <f>IF($B1672="","",VLOOKUP($B1672,資料表!$A:$C,2,FALSE))</f>
        <v/>
      </c>
      <c r="D1672" s="259" t="str">
        <f>IF($B1672="","",VLOOKUP($B1672,資料表!$A:$C,3,FALSE))</f>
        <v/>
      </c>
      <c r="E1672" s="263"/>
      <c r="F1672" s="261" t="str">
        <f>IF($E1672="","",VLOOKUP($E1672,資料表!$G:$I,2,FALSE))</f>
        <v/>
      </c>
      <c r="G1672" s="262" t="str">
        <f>IF($E1672="","",VLOOKUP($E1672,資料表!$G:$I,3,FALSE))</f>
        <v/>
      </c>
      <c r="H1672" s="71"/>
      <c r="I1672" s="72"/>
      <c r="J1672" s="70"/>
      <c r="K1672" s="278">
        <f t="shared" si="53"/>
        <v>0</v>
      </c>
      <c r="L1672" s="278">
        <f t="shared" si="54"/>
        <v>0</v>
      </c>
      <c r="M1672" s="75"/>
      <c r="N1672" s="76"/>
      <c r="O1672" s="76"/>
      <c r="P1672" s="77"/>
    </row>
    <row r="1673" spans="1:16" ht="20.100000000000001" customHeight="1">
      <c r="A1673" s="290" t="str">
        <f>IF(B1673="","",VLOOKUP(B1673,資料表!$A$3:$E$298,5,0))</f>
        <v/>
      </c>
      <c r="B1673" s="67"/>
      <c r="C1673" s="259" t="str">
        <f>IF($B1673="","",VLOOKUP($B1673,資料表!$A:$C,2,FALSE))</f>
        <v/>
      </c>
      <c r="D1673" s="259" t="str">
        <f>IF($B1673="","",VLOOKUP($B1673,資料表!$A:$C,3,FALSE))</f>
        <v/>
      </c>
      <c r="E1673" s="263"/>
      <c r="F1673" s="261" t="str">
        <f>IF($E1673="","",VLOOKUP($E1673,資料表!$G:$I,2,FALSE))</f>
        <v/>
      </c>
      <c r="G1673" s="262" t="str">
        <f>IF($E1673="","",VLOOKUP($E1673,資料表!$G:$I,3,FALSE))</f>
        <v/>
      </c>
      <c r="H1673" s="71"/>
      <c r="I1673" s="72"/>
      <c r="J1673" s="70"/>
      <c r="K1673" s="278">
        <f t="shared" si="53"/>
        <v>0</v>
      </c>
      <c r="L1673" s="278">
        <f t="shared" si="54"/>
        <v>0</v>
      </c>
      <c r="M1673" s="75"/>
      <c r="N1673" s="76"/>
      <c r="O1673" s="76"/>
      <c r="P1673" s="77"/>
    </row>
    <row r="1674" spans="1:16" ht="20.100000000000001" customHeight="1">
      <c r="A1674" s="290" t="str">
        <f>IF(B1674="","",VLOOKUP(B1674,資料表!$A$3:$E$298,5,0))</f>
        <v/>
      </c>
      <c r="B1674" s="67"/>
      <c r="C1674" s="259" t="str">
        <f>IF($B1674="","",VLOOKUP($B1674,資料表!$A:$C,2,FALSE))</f>
        <v/>
      </c>
      <c r="D1674" s="259" t="str">
        <f>IF($B1674="","",VLOOKUP($B1674,資料表!$A:$C,3,FALSE))</f>
        <v/>
      </c>
      <c r="E1674" s="263"/>
      <c r="F1674" s="261" t="str">
        <f>IF($E1674="","",VLOOKUP($E1674,資料表!$G:$I,2,FALSE))</f>
        <v/>
      </c>
      <c r="G1674" s="262" t="str">
        <f>IF($E1674="","",VLOOKUP($E1674,資料表!$G:$I,3,FALSE))</f>
        <v/>
      </c>
      <c r="H1674" s="71"/>
      <c r="I1674" s="72"/>
      <c r="J1674" s="70"/>
      <c r="K1674" s="278">
        <f t="shared" si="53"/>
        <v>0</v>
      </c>
      <c r="L1674" s="278">
        <f t="shared" si="54"/>
        <v>0</v>
      </c>
      <c r="M1674" s="75"/>
      <c r="N1674" s="76"/>
      <c r="O1674" s="76"/>
      <c r="P1674" s="77"/>
    </row>
    <row r="1675" spans="1:16" ht="20.100000000000001" customHeight="1">
      <c r="A1675" s="290" t="str">
        <f>IF(B1675="","",VLOOKUP(B1675,資料表!$A$3:$E$298,5,0))</f>
        <v/>
      </c>
      <c r="B1675" s="67"/>
      <c r="C1675" s="259" t="str">
        <f>IF($B1675="","",VLOOKUP($B1675,資料表!$A:$C,2,FALSE))</f>
        <v/>
      </c>
      <c r="D1675" s="259" t="str">
        <f>IF($B1675="","",VLOOKUP($B1675,資料表!$A:$C,3,FALSE))</f>
        <v/>
      </c>
      <c r="E1675" s="263"/>
      <c r="F1675" s="261" t="str">
        <f>IF($E1675="","",VLOOKUP($E1675,資料表!$G:$I,2,FALSE))</f>
        <v/>
      </c>
      <c r="G1675" s="262" t="str">
        <f>IF($E1675="","",VLOOKUP($E1675,資料表!$G:$I,3,FALSE))</f>
        <v/>
      </c>
      <c r="H1675" s="71"/>
      <c r="I1675" s="72"/>
      <c r="J1675" s="70"/>
      <c r="K1675" s="278">
        <f t="shared" ref="K1675:K1738" si="55">IF(OR($M1675=1,$M1675=""),ROUND($J1675*0.05,0),0)</f>
        <v>0</v>
      </c>
      <c r="L1675" s="278">
        <f t="shared" si="54"/>
        <v>0</v>
      </c>
      <c r="M1675" s="75"/>
      <c r="N1675" s="76"/>
      <c r="O1675" s="76"/>
      <c r="P1675" s="77"/>
    </row>
    <row r="1676" spans="1:16" ht="20.100000000000001" customHeight="1">
      <c r="A1676" s="290" t="str">
        <f>IF(B1676="","",VLOOKUP(B1676,資料表!$A$3:$E$298,5,0))</f>
        <v/>
      </c>
      <c r="B1676" s="67"/>
      <c r="C1676" s="259" t="str">
        <f>IF($B1676="","",VLOOKUP($B1676,資料表!$A:$C,2,FALSE))</f>
        <v/>
      </c>
      <c r="D1676" s="259" t="str">
        <f>IF($B1676="","",VLOOKUP($B1676,資料表!$A:$C,3,FALSE))</f>
        <v/>
      </c>
      <c r="E1676" s="263"/>
      <c r="F1676" s="261" t="str">
        <f>IF($E1676="","",VLOOKUP($E1676,資料表!$G:$I,2,FALSE))</f>
        <v/>
      </c>
      <c r="G1676" s="262" t="str">
        <f>IF($E1676="","",VLOOKUP($E1676,資料表!$G:$I,3,FALSE))</f>
        <v/>
      </c>
      <c r="H1676" s="71"/>
      <c r="I1676" s="72"/>
      <c r="J1676" s="70"/>
      <c r="K1676" s="278">
        <f t="shared" si="55"/>
        <v>0</v>
      </c>
      <c r="L1676" s="278">
        <f t="shared" si="54"/>
        <v>0</v>
      </c>
      <c r="M1676" s="75"/>
      <c r="N1676" s="76"/>
      <c r="O1676" s="76"/>
      <c r="P1676" s="77"/>
    </row>
    <row r="1677" spans="1:16" ht="20.100000000000001" customHeight="1">
      <c r="A1677" s="290" t="str">
        <f>IF(B1677="","",VLOOKUP(B1677,資料表!$A$3:$E$298,5,0))</f>
        <v/>
      </c>
      <c r="B1677" s="67"/>
      <c r="C1677" s="259" t="str">
        <f>IF($B1677="","",VLOOKUP($B1677,資料表!$A:$C,2,FALSE))</f>
        <v/>
      </c>
      <c r="D1677" s="259" t="str">
        <f>IF($B1677="","",VLOOKUP($B1677,資料表!$A:$C,3,FALSE))</f>
        <v/>
      </c>
      <c r="E1677" s="263"/>
      <c r="F1677" s="261" t="str">
        <f>IF($E1677="","",VLOOKUP($E1677,資料表!$G:$I,2,FALSE))</f>
        <v/>
      </c>
      <c r="G1677" s="262" t="str">
        <f>IF($E1677="","",VLOOKUP($E1677,資料表!$G:$I,3,FALSE))</f>
        <v/>
      </c>
      <c r="H1677" s="71"/>
      <c r="I1677" s="72"/>
      <c r="J1677" s="70"/>
      <c r="K1677" s="278">
        <f t="shared" si="55"/>
        <v>0</v>
      </c>
      <c r="L1677" s="278">
        <f t="shared" si="54"/>
        <v>0</v>
      </c>
      <c r="M1677" s="75"/>
      <c r="N1677" s="76"/>
      <c r="O1677" s="76"/>
      <c r="P1677" s="77"/>
    </row>
    <row r="1678" spans="1:16" ht="20.100000000000001" customHeight="1">
      <c r="A1678" s="290" t="str">
        <f>IF(B1678="","",VLOOKUP(B1678,資料表!$A$3:$E$298,5,0))</f>
        <v/>
      </c>
      <c r="B1678" s="67"/>
      <c r="C1678" s="259" t="str">
        <f>IF($B1678="","",VLOOKUP($B1678,資料表!$A:$C,2,FALSE))</f>
        <v/>
      </c>
      <c r="D1678" s="259" t="str">
        <f>IF($B1678="","",VLOOKUP($B1678,資料表!$A:$C,3,FALSE))</f>
        <v/>
      </c>
      <c r="E1678" s="263"/>
      <c r="F1678" s="261" t="str">
        <f>IF($E1678="","",VLOOKUP($E1678,資料表!$G:$I,2,FALSE))</f>
        <v/>
      </c>
      <c r="G1678" s="262" t="str">
        <f>IF($E1678="","",VLOOKUP($E1678,資料表!$G:$I,3,FALSE))</f>
        <v/>
      </c>
      <c r="H1678" s="71"/>
      <c r="I1678" s="72"/>
      <c r="J1678" s="70"/>
      <c r="K1678" s="278">
        <f t="shared" si="55"/>
        <v>0</v>
      </c>
      <c r="L1678" s="278">
        <f t="shared" si="54"/>
        <v>0</v>
      </c>
      <c r="M1678" s="75"/>
      <c r="N1678" s="76"/>
      <c r="O1678" s="76"/>
      <c r="P1678" s="77"/>
    </row>
    <row r="1679" spans="1:16" ht="20.100000000000001" customHeight="1">
      <c r="A1679" s="290" t="str">
        <f>IF(B1679="","",VLOOKUP(B1679,資料表!$A$3:$E$298,5,0))</f>
        <v/>
      </c>
      <c r="B1679" s="67"/>
      <c r="C1679" s="259" t="str">
        <f>IF($B1679="","",VLOOKUP($B1679,資料表!$A:$C,2,FALSE))</f>
        <v/>
      </c>
      <c r="D1679" s="259" t="str">
        <f>IF($B1679="","",VLOOKUP($B1679,資料表!$A:$C,3,FALSE))</f>
        <v/>
      </c>
      <c r="E1679" s="263"/>
      <c r="F1679" s="261" t="str">
        <f>IF($E1679="","",VLOOKUP($E1679,資料表!$G:$I,2,FALSE))</f>
        <v/>
      </c>
      <c r="G1679" s="262" t="str">
        <f>IF($E1679="","",VLOOKUP($E1679,資料表!$G:$I,3,FALSE))</f>
        <v/>
      </c>
      <c r="H1679" s="71"/>
      <c r="I1679" s="72"/>
      <c r="J1679" s="70"/>
      <c r="K1679" s="278">
        <f t="shared" si="55"/>
        <v>0</v>
      </c>
      <c r="L1679" s="278">
        <f t="shared" si="54"/>
        <v>0</v>
      </c>
      <c r="M1679" s="75"/>
      <c r="N1679" s="76"/>
      <c r="O1679" s="76"/>
      <c r="P1679" s="77"/>
    </row>
    <row r="1680" spans="1:16" ht="20.100000000000001" customHeight="1">
      <c r="A1680" s="290" t="str">
        <f>IF(B1680="","",VLOOKUP(B1680,資料表!$A$3:$E$298,5,0))</f>
        <v/>
      </c>
      <c r="B1680" s="67"/>
      <c r="C1680" s="259" t="str">
        <f>IF($B1680="","",VLOOKUP($B1680,資料表!$A:$C,2,FALSE))</f>
        <v/>
      </c>
      <c r="D1680" s="259" t="str">
        <f>IF($B1680="","",VLOOKUP($B1680,資料表!$A:$C,3,FALSE))</f>
        <v/>
      </c>
      <c r="E1680" s="263"/>
      <c r="F1680" s="261" t="str">
        <f>IF($E1680="","",VLOOKUP($E1680,資料表!$G:$I,2,FALSE))</f>
        <v/>
      </c>
      <c r="G1680" s="262" t="str">
        <f>IF($E1680="","",VLOOKUP($E1680,資料表!$G:$I,3,FALSE))</f>
        <v/>
      </c>
      <c r="H1680" s="71"/>
      <c r="I1680" s="72"/>
      <c r="J1680" s="70"/>
      <c r="K1680" s="278">
        <f t="shared" si="55"/>
        <v>0</v>
      </c>
      <c r="L1680" s="278">
        <f t="shared" si="54"/>
        <v>0</v>
      </c>
      <c r="M1680" s="75"/>
      <c r="N1680" s="76"/>
      <c r="O1680" s="76"/>
      <c r="P1680" s="77"/>
    </row>
    <row r="1681" spans="1:16" ht="20.100000000000001" customHeight="1">
      <c r="A1681" s="290" t="str">
        <f>IF(B1681="","",VLOOKUP(B1681,資料表!$A$3:$E$298,5,0))</f>
        <v/>
      </c>
      <c r="B1681" s="67"/>
      <c r="C1681" s="259" t="str">
        <f>IF($B1681="","",VLOOKUP($B1681,資料表!$A:$C,2,FALSE))</f>
        <v/>
      </c>
      <c r="D1681" s="259" t="str">
        <f>IF($B1681="","",VLOOKUP($B1681,資料表!$A:$C,3,FALSE))</f>
        <v/>
      </c>
      <c r="E1681" s="263"/>
      <c r="F1681" s="261" t="str">
        <f>IF($E1681="","",VLOOKUP($E1681,資料表!$G:$I,2,FALSE))</f>
        <v/>
      </c>
      <c r="G1681" s="262" t="str">
        <f>IF($E1681="","",VLOOKUP($E1681,資料表!$G:$I,3,FALSE))</f>
        <v/>
      </c>
      <c r="H1681" s="71"/>
      <c r="I1681" s="72"/>
      <c r="J1681" s="70"/>
      <c r="K1681" s="278">
        <f t="shared" si="55"/>
        <v>0</v>
      </c>
      <c r="L1681" s="278">
        <f t="shared" si="54"/>
        <v>0</v>
      </c>
      <c r="M1681" s="75"/>
      <c r="N1681" s="76"/>
      <c r="O1681" s="76"/>
      <c r="P1681" s="77"/>
    </row>
    <row r="1682" spans="1:16" ht="20.100000000000001" customHeight="1">
      <c r="A1682" s="290" t="str">
        <f>IF(B1682="","",VLOOKUP(B1682,資料表!$A$3:$E$298,5,0))</f>
        <v/>
      </c>
      <c r="B1682" s="67"/>
      <c r="C1682" s="259" t="str">
        <f>IF($B1682="","",VLOOKUP($B1682,資料表!$A:$C,2,FALSE))</f>
        <v/>
      </c>
      <c r="D1682" s="259" t="str">
        <f>IF($B1682="","",VLOOKUP($B1682,資料表!$A:$C,3,FALSE))</f>
        <v/>
      </c>
      <c r="E1682" s="263"/>
      <c r="F1682" s="261" t="str">
        <f>IF($E1682="","",VLOOKUP($E1682,資料表!$G:$I,2,FALSE))</f>
        <v/>
      </c>
      <c r="G1682" s="262" t="str">
        <f>IF($E1682="","",VLOOKUP($E1682,資料表!$G:$I,3,FALSE))</f>
        <v/>
      </c>
      <c r="H1682" s="71"/>
      <c r="I1682" s="72"/>
      <c r="J1682" s="70"/>
      <c r="K1682" s="278">
        <f t="shared" si="55"/>
        <v>0</v>
      </c>
      <c r="L1682" s="278">
        <f t="shared" si="54"/>
        <v>0</v>
      </c>
      <c r="M1682" s="75"/>
      <c r="N1682" s="76"/>
      <c r="O1682" s="76"/>
      <c r="P1682" s="77"/>
    </row>
    <row r="1683" spans="1:16" ht="20.100000000000001" customHeight="1">
      <c r="A1683" s="290" t="str">
        <f>IF(B1683="","",VLOOKUP(B1683,資料表!$A$3:$E$298,5,0))</f>
        <v/>
      </c>
      <c r="B1683" s="67"/>
      <c r="C1683" s="259" t="str">
        <f>IF($B1683="","",VLOOKUP($B1683,資料表!$A:$C,2,FALSE))</f>
        <v/>
      </c>
      <c r="D1683" s="259" t="str">
        <f>IF($B1683="","",VLOOKUP($B1683,資料表!$A:$C,3,FALSE))</f>
        <v/>
      </c>
      <c r="E1683" s="263"/>
      <c r="F1683" s="261" t="str">
        <f>IF($E1683="","",VLOOKUP($E1683,資料表!$G:$I,2,FALSE))</f>
        <v/>
      </c>
      <c r="G1683" s="262" t="str">
        <f>IF($E1683="","",VLOOKUP($E1683,資料表!$G:$I,3,FALSE))</f>
        <v/>
      </c>
      <c r="H1683" s="71"/>
      <c r="I1683" s="72"/>
      <c r="J1683" s="70"/>
      <c r="K1683" s="278">
        <f t="shared" si="55"/>
        <v>0</v>
      </c>
      <c r="L1683" s="278">
        <f t="shared" si="54"/>
        <v>0</v>
      </c>
      <c r="M1683" s="75"/>
      <c r="N1683" s="76"/>
      <c r="O1683" s="76"/>
      <c r="P1683" s="77"/>
    </row>
    <row r="1684" spans="1:16" ht="20.100000000000001" customHeight="1">
      <c r="A1684" s="290" t="str">
        <f>IF(B1684="","",VLOOKUP(B1684,資料表!$A$3:$E$298,5,0))</f>
        <v/>
      </c>
      <c r="B1684" s="67"/>
      <c r="C1684" s="259" t="str">
        <f>IF($B1684="","",VLOOKUP($B1684,資料表!$A:$C,2,FALSE))</f>
        <v/>
      </c>
      <c r="D1684" s="259" t="str">
        <f>IF($B1684="","",VLOOKUP($B1684,資料表!$A:$C,3,FALSE))</f>
        <v/>
      </c>
      <c r="E1684" s="263"/>
      <c r="F1684" s="261" t="str">
        <f>IF($E1684="","",VLOOKUP($E1684,資料表!$G:$I,2,FALSE))</f>
        <v/>
      </c>
      <c r="G1684" s="262" t="str">
        <f>IF($E1684="","",VLOOKUP($E1684,資料表!$G:$I,3,FALSE))</f>
        <v/>
      </c>
      <c r="H1684" s="71"/>
      <c r="I1684" s="72"/>
      <c r="J1684" s="70"/>
      <c r="K1684" s="278">
        <f t="shared" si="55"/>
        <v>0</v>
      </c>
      <c r="L1684" s="278">
        <f t="shared" si="54"/>
        <v>0</v>
      </c>
      <c r="M1684" s="75"/>
      <c r="N1684" s="76"/>
      <c r="O1684" s="76"/>
      <c r="P1684" s="77"/>
    </row>
    <row r="1685" spans="1:16" ht="20.100000000000001" customHeight="1">
      <c r="A1685" s="290" t="str">
        <f>IF(B1685="","",VLOOKUP(B1685,資料表!$A$3:$E$298,5,0))</f>
        <v/>
      </c>
      <c r="B1685" s="67"/>
      <c r="C1685" s="259" t="str">
        <f>IF($B1685="","",VLOOKUP($B1685,資料表!$A:$C,2,FALSE))</f>
        <v/>
      </c>
      <c r="D1685" s="259" t="str">
        <f>IF($B1685="","",VLOOKUP($B1685,資料表!$A:$C,3,FALSE))</f>
        <v/>
      </c>
      <c r="E1685" s="263"/>
      <c r="F1685" s="261" t="str">
        <f>IF($E1685="","",VLOOKUP($E1685,資料表!$G:$I,2,FALSE))</f>
        <v/>
      </c>
      <c r="G1685" s="262" t="str">
        <f>IF($E1685="","",VLOOKUP($E1685,資料表!$G:$I,3,FALSE))</f>
        <v/>
      </c>
      <c r="H1685" s="71"/>
      <c r="I1685" s="72"/>
      <c r="J1685" s="70"/>
      <c r="K1685" s="278">
        <f t="shared" si="55"/>
        <v>0</v>
      </c>
      <c r="L1685" s="278">
        <f t="shared" si="54"/>
        <v>0</v>
      </c>
      <c r="M1685" s="75"/>
      <c r="N1685" s="76"/>
      <c r="O1685" s="76"/>
      <c r="P1685" s="77"/>
    </row>
    <row r="1686" spans="1:16" ht="20.100000000000001" customHeight="1">
      <c r="A1686" s="290" t="str">
        <f>IF(B1686="","",VLOOKUP(B1686,資料表!$A$3:$E$298,5,0))</f>
        <v/>
      </c>
      <c r="B1686" s="67"/>
      <c r="C1686" s="259" t="str">
        <f>IF($B1686="","",VLOOKUP($B1686,資料表!$A:$C,2,FALSE))</f>
        <v/>
      </c>
      <c r="D1686" s="259" t="str">
        <f>IF($B1686="","",VLOOKUP($B1686,資料表!$A:$C,3,FALSE))</f>
        <v/>
      </c>
      <c r="E1686" s="263"/>
      <c r="F1686" s="261" t="str">
        <f>IF($E1686="","",VLOOKUP($E1686,資料表!$G:$I,2,FALSE))</f>
        <v/>
      </c>
      <c r="G1686" s="262" t="str">
        <f>IF($E1686="","",VLOOKUP($E1686,資料表!$G:$I,3,FALSE))</f>
        <v/>
      </c>
      <c r="H1686" s="71"/>
      <c r="I1686" s="72"/>
      <c r="J1686" s="70"/>
      <c r="K1686" s="278">
        <f t="shared" si="55"/>
        <v>0</v>
      </c>
      <c r="L1686" s="278">
        <f t="shared" si="54"/>
        <v>0</v>
      </c>
      <c r="M1686" s="75"/>
      <c r="N1686" s="76"/>
      <c r="O1686" s="76"/>
      <c r="P1686" s="77"/>
    </row>
    <row r="1687" spans="1:16" ht="20.100000000000001" customHeight="1">
      <c r="A1687" s="290" t="str">
        <f>IF(B1687="","",VLOOKUP(B1687,資料表!$A$3:$E$298,5,0))</f>
        <v/>
      </c>
      <c r="B1687" s="67"/>
      <c r="C1687" s="259" t="str">
        <f>IF($B1687="","",VLOOKUP($B1687,資料表!$A:$C,2,FALSE))</f>
        <v/>
      </c>
      <c r="D1687" s="259" t="str">
        <f>IF($B1687="","",VLOOKUP($B1687,資料表!$A:$C,3,FALSE))</f>
        <v/>
      </c>
      <c r="E1687" s="263"/>
      <c r="F1687" s="261" t="str">
        <f>IF($E1687="","",VLOOKUP($E1687,資料表!$G:$I,2,FALSE))</f>
        <v/>
      </c>
      <c r="G1687" s="262" t="str">
        <f>IF($E1687="","",VLOOKUP($E1687,資料表!$G:$I,3,FALSE))</f>
        <v/>
      </c>
      <c r="H1687" s="71"/>
      <c r="I1687" s="72"/>
      <c r="J1687" s="70"/>
      <c r="K1687" s="278">
        <f t="shared" si="55"/>
        <v>0</v>
      </c>
      <c r="L1687" s="278">
        <f t="shared" si="54"/>
        <v>0</v>
      </c>
      <c r="M1687" s="75"/>
      <c r="N1687" s="76"/>
      <c r="O1687" s="76"/>
      <c r="P1687" s="77"/>
    </row>
    <row r="1688" spans="1:16" ht="20.100000000000001" customHeight="1">
      <c r="A1688" s="290" t="str">
        <f>IF(B1688="","",VLOOKUP(B1688,資料表!$A$3:$E$298,5,0))</f>
        <v/>
      </c>
      <c r="B1688" s="67"/>
      <c r="C1688" s="259" t="str">
        <f>IF($B1688="","",VLOOKUP($B1688,資料表!$A:$C,2,FALSE))</f>
        <v/>
      </c>
      <c r="D1688" s="259" t="str">
        <f>IF($B1688="","",VLOOKUP($B1688,資料表!$A:$C,3,FALSE))</f>
        <v/>
      </c>
      <c r="E1688" s="263"/>
      <c r="F1688" s="261" t="str">
        <f>IF($E1688="","",VLOOKUP($E1688,資料表!$G:$I,2,FALSE))</f>
        <v/>
      </c>
      <c r="G1688" s="262" t="str">
        <f>IF($E1688="","",VLOOKUP($E1688,資料表!$G:$I,3,FALSE))</f>
        <v/>
      </c>
      <c r="H1688" s="71"/>
      <c r="I1688" s="72"/>
      <c r="J1688" s="70"/>
      <c r="K1688" s="278">
        <f t="shared" si="55"/>
        <v>0</v>
      </c>
      <c r="L1688" s="278">
        <f t="shared" si="54"/>
        <v>0</v>
      </c>
      <c r="M1688" s="75"/>
      <c r="N1688" s="76"/>
      <c r="O1688" s="76"/>
      <c r="P1688" s="77"/>
    </row>
    <row r="1689" spans="1:16" ht="20.100000000000001" customHeight="1">
      <c r="A1689" s="290" t="str">
        <f>IF(B1689="","",VLOOKUP(B1689,資料表!$A$3:$E$298,5,0))</f>
        <v/>
      </c>
      <c r="B1689" s="67"/>
      <c r="C1689" s="259" t="str">
        <f>IF($B1689="","",VLOOKUP($B1689,資料表!$A:$C,2,FALSE))</f>
        <v/>
      </c>
      <c r="D1689" s="259" t="str">
        <f>IF($B1689="","",VLOOKUP($B1689,資料表!$A:$C,3,FALSE))</f>
        <v/>
      </c>
      <c r="E1689" s="263"/>
      <c r="F1689" s="261" t="str">
        <f>IF($E1689="","",VLOOKUP($E1689,資料表!$G:$I,2,FALSE))</f>
        <v/>
      </c>
      <c r="G1689" s="262" t="str">
        <f>IF($E1689="","",VLOOKUP($E1689,資料表!$G:$I,3,FALSE))</f>
        <v/>
      </c>
      <c r="H1689" s="71"/>
      <c r="I1689" s="72"/>
      <c r="J1689" s="70"/>
      <c r="K1689" s="278">
        <f t="shared" si="55"/>
        <v>0</v>
      </c>
      <c r="L1689" s="278">
        <f t="shared" si="54"/>
        <v>0</v>
      </c>
      <c r="M1689" s="75"/>
      <c r="N1689" s="76"/>
      <c r="O1689" s="76"/>
      <c r="P1689" s="77"/>
    </row>
    <row r="1690" spans="1:16" ht="20.100000000000001" customHeight="1">
      <c r="A1690" s="290" t="str">
        <f>IF(B1690="","",VLOOKUP(B1690,資料表!$A$3:$E$298,5,0))</f>
        <v/>
      </c>
      <c r="B1690" s="67"/>
      <c r="C1690" s="259" t="str">
        <f>IF($B1690="","",VLOOKUP($B1690,資料表!$A:$C,2,FALSE))</f>
        <v/>
      </c>
      <c r="D1690" s="259" t="str">
        <f>IF($B1690="","",VLOOKUP($B1690,資料表!$A:$C,3,FALSE))</f>
        <v/>
      </c>
      <c r="E1690" s="263"/>
      <c r="F1690" s="261" t="str">
        <f>IF($E1690="","",VLOOKUP($E1690,資料表!$G:$I,2,FALSE))</f>
        <v/>
      </c>
      <c r="G1690" s="262" t="str">
        <f>IF($E1690="","",VLOOKUP($E1690,資料表!$G:$I,3,FALSE))</f>
        <v/>
      </c>
      <c r="H1690" s="71"/>
      <c r="I1690" s="72"/>
      <c r="J1690" s="70"/>
      <c r="K1690" s="278">
        <f t="shared" si="55"/>
        <v>0</v>
      </c>
      <c r="L1690" s="278">
        <f t="shared" si="54"/>
        <v>0</v>
      </c>
      <c r="M1690" s="75"/>
      <c r="N1690" s="76"/>
      <c r="O1690" s="76"/>
      <c r="P1690" s="77"/>
    </row>
    <row r="1691" spans="1:16" ht="20.100000000000001" customHeight="1">
      <c r="A1691" s="290" t="str">
        <f>IF(B1691="","",VLOOKUP(B1691,資料表!$A$3:$E$298,5,0))</f>
        <v/>
      </c>
      <c r="B1691" s="67"/>
      <c r="C1691" s="259" t="str">
        <f>IF($B1691="","",VLOOKUP($B1691,資料表!$A:$C,2,FALSE))</f>
        <v/>
      </c>
      <c r="D1691" s="259" t="str">
        <f>IF($B1691="","",VLOOKUP($B1691,資料表!$A:$C,3,FALSE))</f>
        <v/>
      </c>
      <c r="E1691" s="263"/>
      <c r="F1691" s="261" t="str">
        <f>IF($E1691="","",VLOOKUP($E1691,資料表!$G:$I,2,FALSE))</f>
        <v/>
      </c>
      <c r="G1691" s="262" t="str">
        <f>IF($E1691="","",VLOOKUP($E1691,資料表!$G:$I,3,FALSE))</f>
        <v/>
      </c>
      <c r="H1691" s="71"/>
      <c r="I1691" s="72"/>
      <c r="J1691" s="70"/>
      <c r="K1691" s="278">
        <f t="shared" si="55"/>
        <v>0</v>
      </c>
      <c r="L1691" s="278">
        <f t="shared" si="54"/>
        <v>0</v>
      </c>
      <c r="M1691" s="75"/>
      <c r="N1691" s="76"/>
      <c r="O1691" s="76"/>
      <c r="P1691" s="77"/>
    </row>
    <row r="1692" spans="1:16" ht="20.100000000000001" customHeight="1">
      <c r="A1692" s="290" t="str">
        <f>IF(B1692="","",VLOOKUP(B1692,資料表!$A$3:$E$298,5,0))</f>
        <v/>
      </c>
      <c r="B1692" s="67"/>
      <c r="C1692" s="259" t="str">
        <f>IF($B1692="","",VLOOKUP($B1692,資料表!$A:$C,2,FALSE))</f>
        <v/>
      </c>
      <c r="D1692" s="259" t="str">
        <f>IF($B1692="","",VLOOKUP($B1692,資料表!$A:$C,3,FALSE))</f>
        <v/>
      </c>
      <c r="E1692" s="263"/>
      <c r="F1692" s="261" t="str">
        <f>IF($E1692="","",VLOOKUP($E1692,資料表!$G:$I,2,FALSE))</f>
        <v/>
      </c>
      <c r="G1692" s="262" t="str">
        <f>IF($E1692="","",VLOOKUP($E1692,資料表!$G:$I,3,FALSE))</f>
        <v/>
      </c>
      <c r="H1692" s="71"/>
      <c r="I1692" s="72"/>
      <c r="J1692" s="70"/>
      <c r="K1692" s="278">
        <f t="shared" si="55"/>
        <v>0</v>
      </c>
      <c r="L1692" s="278">
        <f t="shared" si="54"/>
        <v>0</v>
      </c>
      <c r="M1692" s="75"/>
      <c r="N1692" s="76"/>
      <c r="O1692" s="76"/>
      <c r="P1692" s="77"/>
    </row>
    <row r="1693" spans="1:16" ht="20.100000000000001" customHeight="1">
      <c r="A1693" s="290" t="str">
        <f>IF(B1693="","",VLOOKUP(B1693,資料表!$A$3:$E$298,5,0))</f>
        <v/>
      </c>
      <c r="B1693" s="67"/>
      <c r="C1693" s="259" t="str">
        <f>IF($B1693="","",VLOOKUP($B1693,資料表!$A:$C,2,FALSE))</f>
        <v/>
      </c>
      <c r="D1693" s="259" t="str">
        <f>IF($B1693="","",VLOOKUP($B1693,資料表!$A:$C,3,FALSE))</f>
        <v/>
      </c>
      <c r="E1693" s="263"/>
      <c r="F1693" s="261" t="str">
        <f>IF($E1693="","",VLOOKUP($E1693,資料表!$G:$I,2,FALSE))</f>
        <v/>
      </c>
      <c r="G1693" s="262" t="str">
        <f>IF($E1693="","",VLOOKUP($E1693,資料表!$G:$I,3,FALSE))</f>
        <v/>
      </c>
      <c r="H1693" s="71"/>
      <c r="I1693" s="72"/>
      <c r="J1693" s="70"/>
      <c r="K1693" s="278">
        <f t="shared" si="55"/>
        <v>0</v>
      </c>
      <c r="L1693" s="278">
        <f t="shared" si="54"/>
        <v>0</v>
      </c>
      <c r="M1693" s="75"/>
      <c r="N1693" s="76"/>
      <c r="O1693" s="76"/>
      <c r="P1693" s="77"/>
    </row>
    <row r="1694" spans="1:16" ht="20.100000000000001" customHeight="1">
      <c r="A1694" s="290" t="str">
        <f>IF(B1694="","",VLOOKUP(B1694,資料表!$A$3:$E$298,5,0))</f>
        <v/>
      </c>
      <c r="B1694" s="67"/>
      <c r="C1694" s="259" t="str">
        <f>IF($B1694="","",VLOOKUP($B1694,資料表!$A:$C,2,FALSE))</f>
        <v/>
      </c>
      <c r="D1694" s="259" t="str">
        <f>IF($B1694="","",VLOOKUP($B1694,資料表!$A:$C,3,FALSE))</f>
        <v/>
      </c>
      <c r="E1694" s="263"/>
      <c r="F1694" s="261" t="str">
        <f>IF($E1694="","",VLOOKUP($E1694,資料表!$G:$I,2,FALSE))</f>
        <v/>
      </c>
      <c r="G1694" s="262" t="str">
        <f>IF($E1694="","",VLOOKUP($E1694,資料表!$G:$I,3,FALSE))</f>
        <v/>
      </c>
      <c r="H1694" s="71"/>
      <c r="I1694" s="72"/>
      <c r="J1694" s="70"/>
      <c r="K1694" s="278">
        <f t="shared" si="55"/>
        <v>0</v>
      </c>
      <c r="L1694" s="278">
        <f t="shared" si="54"/>
        <v>0</v>
      </c>
      <c r="M1694" s="75"/>
      <c r="N1694" s="76"/>
      <c r="O1694" s="76"/>
      <c r="P1694" s="77"/>
    </row>
    <row r="1695" spans="1:16" ht="20.100000000000001" customHeight="1">
      <c r="A1695" s="290" t="str">
        <f>IF(B1695="","",VLOOKUP(B1695,資料表!$A$3:$E$298,5,0))</f>
        <v/>
      </c>
      <c r="B1695" s="67"/>
      <c r="C1695" s="259" t="str">
        <f>IF($B1695="","",VLOOKUP($B1695,資料表!$A:$C,2,FALSE))</f>
        <v/>
      </c>
      <c r="D1695" s="259" t="str">
        <f>IF($B1695="","",VLOOKUP($B1695,資料表!$A:$C,3,FALSE))</f>
        <v/>
      </c>
      <c r="E1695" s="263"/>
      <c r="F1695" s="261" t="str">
        <f>IF($E1695="","",VLOOKUP($E1695,資料表!$G:$I,2,FALSE))</f>
        <v/>
      </c>
      <c r="G1695" s="262" t="str">
        <f>IF($E1695="","",VLOOKUP($E1695,資料表!$G:$I,3,FALSE))</f>
        <v/>
      </c>
      <c r="H1695" s="71"/>
      <c r="I1695" s="72"/>
      <c r="J1695" s="70"/>
      <c r="K1695" s="278">
        <f t="shared" si="55"/>
        <v>0</v>
      </c>
      <c r="L1695" s="278">
        <f t="shared" si="54"/>
        <v>0</v>
      </c>
      <c r="M1695" s="75"/>
      <c r="N1695" s="76"/>
      <c r="O1695" s="76"/>
      <c r="P1695" s="77"/>
    </row>
    <row r="1696" spans="1:16" ht="20.100000000000001" customHeight="1">
      <c r="A1696" s="290" t="str">
        <f>IF(B1696="","",VLOOKUP(B1696,資料表!$A$3:$E$298,5,0))</f>
        <v/>
      </c>
      <c r="B1696" s="67"/>
      <c r="C1696" s="259" t="str">
        <f>IF($B1696="","",VLOOKUP($B1696,資料表!$A:$C,2,FALSE))</f>
        <v/>
      </c>
      <c r="D1696" s="259" t="str">
        <f>IF($B1696="","",VLOOKUP($B1696,資料表!$A:$C,3,FALSE))</f>
        <v/>
      </c>
      <c r="E1696" s="263"/>
      <c r="F1696" s="261" t="str">
        <f>IF($E1696="","",VLOOKUP($E1696,資料表!$G:$I,2,FALSE))</f>
        <v/>
      </c>
      <c r="G1696" s="262" t="str">
        <f>IF($E1696="","",VLOOKUP($E1696,資料表!$G:$I,3,FALSE))</f>
        <v/>
      </c>
      <c r="H1696" s="71"/>
      <c r="I1696" s="72"/>
      <c r="J1696" s="70"/>
      <c r="K1696" s="278">
        <f t="shared" si="55"/>
        <v>0</v>
      </c>
      <c r="L1696" s="278">
        <f t="shared" si="54"/>
        <v>0</v>
      </c>
      <c r="M1696" s="75"/>
      <c r="N1696" s="76"/>
      <c r="O1696" s="76"/>
      <c r="P1696" s="77"/>
    </row>
    <row r="1697" spans="1:16" ht="20.100000000000001" customHeight="1">
      <c r="A1697" s="290" t="str">
        <f>IF(B1697="","",VLOOKUP(B1697,資料表!$A$3:$E$298,5,0))</f>
        <v/>
      </c>
      <c r="B1697" s="67"/>
      <c r="C1697" s="259" t="str">
        <f>IF($B1697="","",VLOOKUP($B1697,資料表!$A:$C,2,FALSE))</f>
        <v/>
      </c>
      <c r="D1697" s="259" t="str">
        <f>IF($B1697="","",VLOOKUP($B1697,資料表!$A:$C,3,FALSE))</f>
        <v/>
      </c>
      <c r="E1697" s="263"/>
      <c r="F1697" s="261" t="str">
        <f>IF($E1697="","",VLOOKUP($E1697,資料表!$G:$I,2,FALSE))</f>
        <v/>
      </c>
      <c r="G1697" s="262" t="str">
        <f>IF($E1697="","",VLOOKUP($E1697,資料表!$G:$I,3,FALSE))</f>
        <v/>
      </c>
      <c r="H1697" s="71"/>
      <c r="I1697" s="72"/>
      <c r="J1697" s="70"/>
      <c r="K1697" s="278">
        <f t="shared" si="55"/>
        <v>0</v>
      </c>
      <c r="L1697" s="278">
        <f t="shared" si="54"/>
        <v>0</v>
      </c>
      <c r="M1697" s="75"/>
      <c r="N1697" s="76"/>
      <c r="O1697" s="76"/>
      <c r="P1697" s="77"/>
    </row>
    <row r="1698" spans="1:16" ht="20.100000000000001" customHeight="1">
      <c r="A1698" s="290" t="str">
        <f>IF(B1698="","",VLOOKUP(B1698,資料表!$A$3:$E$298,5,0))</f>
        <v/>
      </c>
      <c r="B1698" s="67"/>
      <c r="C1698" s="259" t="str">
        <f>IF($B1698="","",VLOOKUP($B1698,資料表!$A:$C,2,FALSE))</f>
        <v/>
      </c>
      <c r="D1698" s="259" t="str">
        <f>IF($B1698="","",VLOOKUP($B1698,資料表!$A:$C,3,FALSE))</f>
        <v/>
      </c>
      <c r="E1698" s="263"/>
      <c r="F1698" s="261" t="str">
        <f>IF($E1698="","",VLOOKUP($E1698,資料表!$G:$I,2,FALSE))</f>
        <v/>
      </c>
      <c r="G1698" s="262" t="str">
        <f>IF($E1698="","",VLOOKUP($E1698,資料表!$G:$I,3,FALSE))</f>
        <v/>
      </c>
      <c r="H1698" s="71"/>
      <c r="I1698" s="72"/>
      <c r="J1698" s="70"/>
      <c r="K1698" s="278">
        <f t="shared" si="55"/>
        <v>0</v>
      </c>
      <c r="L1698" s="278">
        <f t="shared" si="54"/>
        <v>0</v>
      </c>
      <c r="M1698" s="75"/>
      <c r="N1698" s="76"/>
      <c r="O1698" s="76"/>
      <c r="P1698" s="77"/>
    </row>
    <row r="1699" spans="1:16" ht="20.100000000000001" customHeight="1">
      <c r="A1699" s="290" t="str">
        <f>IF(B1699="","",VLOOKUP(B1699,資料表!$A$3:$E$298,5,0))</f>
        <v/>
      </c>
      <c r="B1699" s="67"/>
      <c r="C1699" s="259" t="str">
        <f>IF($B1699="","",VLOOKUP($B1699,資料表!$A:$C,2,FALSE))</f>
        <v/>
      </c>
      <c r="D1699" s="259" t="str">
        <f>IF($B1699="","",VLOOKUP($B1699,資料表!$A:$C,3,FALSE))</f>
        <v/>
      </c>
      <c r="E1699" s="263"/>
      <c r="F1699" s="261" t="str">
        <f>IF($E1699="","",VLOOKUP($E1699,資料表!$G:$I,2,FALSE))</f>
        <v/>
      </c>
      <c r="G1699" s="262" t="str">
        <f>IF($E1699="","",VLOOKUP($E1699,資料表!$G:$I,3,FALSE))</f>
        <v/>
      </c>
      <c r="H1699" s="71"/>
      <c r="I1699" s="72"/>
      <c r="J1699" s="70"/>
      <c r="K1699" s="278">
        <f t="shared" si="55"/>
        <v>0</v>
      </c>
      <c r="L1699" s="278">
        <f t="shared" si="54"/>
        <v>0</v>
      </c>
      <c r="M1699" s="75"/>
      <c r="N1699" s="76"/>
      <c r="O1699" s="76"/>
      <c r="P1699" s="77"/>
    </row>
    <row r="1700" spans="1:16" ht="20.100000000000001" customHeight="1">
      <c r="A1700" s="290" t="str">
        <f>IF(B1700="","",VLOOKUP(B1700,資料表!$A$3:$E$298,5,0))</f>
        <v/>
      </c>
      <c r="B1700" s="67"/>
      <c r="C1700" s="259" t="str">
        <f>IF($B1700="","",VLOOKUP($B1700,資料表!$A:$C,2,FALSE))</f>
        <v/>
      </c>
      <c r="D1700" s="259" t="str">
        <f>IF($B1700="","",VLOOKUP($B1700,資料表!$A:$C,3,FALSE))</f>
        <v/>
      </c>
      <c r="E1700" s="263"/>
      <c r="F1700" s="261" t="str">
        <f>IF($E1700="","",VLOOKUP($E1700,資料表!$G:$I,2,FALSE))</f>
        <v/>
      </c>
      <c r="G1700" s="262" t="str">
        <f>IF($E1700="","",VLOOKUP($E1700,資料表!$G:$I,3,FALSE))</f>
        <v/>
      </c>
      <c r="H1700" s="71"/>
      <c r="I1700" s="72"/>
      <c r="J1700" s="70"/>
      <c r="K1700" s="278">
        <f t="shared" si="55"/>
        <v>0</v>
      </c>
      <c r="L1700" s="278">
        <f t="shared" si="54"/>
        <v>0</v>
      </c>
      <c r="M1700" s="75"/>
      <c r="N1700" s="76"/>
      <c r="O1700" s="76"/>
      <c r="P1700" s="77"/>
    </row>
    <row r="1701" spans="1:16" ht="20.100000000000001" customHeight="1">
      <c r="A1701" s="290" t="str">
        <f>IF(B1701="","",VLOOKUP(B1701,資料表!$A$3:$E$298,5,0))</f>
        <v/>
      </c>
      <c r="B1701" s="67"/>
      <c r="C1701" s="259" t="str">
        <f>IF($B1701="","",VLOOKUP($B1701,資料表!$A:$C,2,FALSE))</f>
        <v/>
      </c>
      <c r="D1701" s="259" t="str">
        <f>IF($B1701="","",VLOOKUP($B1701,資料表!$A:$C,3,FALSE))</f>
        <v/>
      </c>
      <c r="E1701" s="263"/>
      <c r="F1701" s="261" t="str">
        <f>IF($E1701="","",VLOOKUP($E1701,資料表!$G:$I,2,FALSE))</f>
        <v/>
      </c>
      <c r="G1701" s="262" t="str">
        <f>IF($E1701="","",VLOOKUP($E1701,資料表!$G:$I,3,FALSE))</f>
        <v/>
      </c>
      <c r="H1701" s="71"/>
      <c r="I1701" s="72"/>
      <c r="J1701" s="70"/>
      <c r="K1701" s="278">
        <f t="shared" si="55"/>
        <v>0</v>
      </c>
      <c r="L1701" s="278">
        <f t="shared" ref="L1701:L1764" si="56">SUM(J1701:K1701)</f>
        <v>0</v>
      </c>
      <c r="M1701" s="75"/>
      <c r="N1701" s="76"/>
      <c r="O1701" s="76"/>
      <c r="P1701" s="77"/>
    </row>
    <row r="1702" spans="1:16" ht="20.100000000000001" customHeight="1">
      <c r="A1702" s="290" t="str">
        <f>IF(B1702="","",VLOOKUP(B1702,資料表!$A$3:$E$298,5,0))</f>
        <v/>
      </c>
      <c r="B1702" s="67"/>
      <c r="C1702" s="259" t="str">
        <f>IF($B1702="","",VLOOKUP($B1702,資料表!$A:$C,2,FALSE))</f>
        <v/>
      </c>
      <c r="D1702" s="259" t="str">
        <f>IF($B1702="","",VLOOKUP($B1702,資料表!$A:$C,3,FALSE))</f>
        <v/>
      </c>
      <c r="E1702" s="263"/>
      <c r="F1702" s="261" t="str">
        <f>IF($E1702="","",VLOOKUP($E1702,資料表!$G:$I,2,FALSE))</f>
        <v/>
      </c>
      <c r="G1702" s="262" t="str">
        <f>IF($E1702="","",VLOOKUP($E1702,資料表!$G:$I,3,FALSE))</f>
        <v/>
      </c>
      <c r="H1702" s="71"/>
      <c r="I1702" s="72"/>
      <c r="J1702" s="70"/>
      <c r="K1702" s="278">
        <f t="shared" si="55"/>
        <v>0</v>
      </c>
      <c r="L1702" s="278">
        <f t="shared" si="56"/>
        <v>0</v>
      </c>
      <c r="M1702" s="75"/>
      <c r="N1702" s="76"/>
      <c r="O1702" s="76"/>
      <c r="P1702" s="77"/>
    </row>
    <row r="1703" spans="1:16" ht="20.100000000000001" customHeight="1">
      <c r="A1703" s="290" t="str">
        <f>IF(B1703="","",VLOOKUP(B1703,資料表!$A$3:$E$298,5,0))</f>
        <v/>
      </c>
      <c r="B1703" s="67"/>
      <c r="C1703" s="259" t="str">
        <f>IF($B1703="","",VLOOKUP($B1703,資料表!$A:$C,2,FALSE))</f>
        <v/>
      </c>
      <c r="D1703" s="259" t="str">
        <f>IF($B1703="","",VLOOKUP($B1703,資料表!$A:$C,3,FALSE))</f>
        <v/>
      </c>
      <c r="E1703" s="263"/>
      <c r="F1703" s="261" t="str">
        <f>IF($E1703="","",VLOOKUP($E1703,資料表!$G:$I,2,FALSE))</f>
        <v/>
      </c>
      <c r="G1703" s="262" t="str">
        <f>IF($E1703="","",VLOOKUP($E1703,資料表!$G:$I,3,FALSE))</f>
        <v/>
      </c>
      <c r="H1703" s="71"/>
      <c r="I1703" s="72"/>
      <c r="J1703" s="70"/>
      <c r="K1703" s="278">
        <f t="shared" si="55"/>
        <v>0</v>
      </c>
      <c r="L1703" s="278">
        <f t="shared" si="56"/>
        <v>0</v>
      </c>
      <c r="M1703" s="75"/>
      <c r="N1703" s="76"/>
      <c r="O1703" s="76"/>
      <c r="P1703" s="77"/>
    </row>
    <row r="1704" spans="1:16" ht="20.100000000000001" customHeight="1">
      <c r="A1704" s="290" t="str">
        <f>IF(B1704="","",VLOOKUP(B1704,資料表!$A$3:$E$298,5,0))</f>
        <v/>
      </c>
      <c r="B1704" s="67"/>
      <c r="C1704" s="259" t="str">
        <f>IF($B1704="","",VLOOKUP($B1704,資料表!$A:$C,2,FALSE))</f>
        <v/>
      </c>
      <c r="D1704" s="259" t="str">
        <f>IF($B1704="","",VLOOKUP($B1704,資料表!$A:$C,3,FALSE))</f>
        <v/>
      </c>
      <c r="E1704" s="263"/>
      <c r="F1704" s="261" t="str">
        <f>IF($E1704="","",VLOOKUP($E1704,資料表!$G:$I,2,FALSE))</f>
        <v/>
      </c>
      <c r="G1704" s="262" t="str">
        <f>IF($E1704="","",VLOOKUP($E1704,資料表!$G:$I,3,FALSE))</f>
        <v/>
      </c>
      <c r="H1704" s="71"/>
      <c r="I1704" s="72"/>
      <c r="J1704" s="70"/>
      <c r="K1704" s="278">
        <f t="shared" si="55"/>
        <v>0</v>
      </c>
      <c r="L1704" s="278">
        <f t="shared" si="56"/>
        <v>0</v>
      </c>
      <c r="M1704" s="75"/>
      <c r="N1704" s="76"/>
      <c r="O1704" s="76"/>
      <c r="P1704" s="77"/>
    </row>
    <row r="1705" spans="1:16" ht="20.100000000000001" customHeight="1">
      <c r="A1705" s="290" t="str">
        <f>IF(B1705="","",VLOOKUP(B1705,資料表!$A$3:$E$298,5,0))</f>
        <v/>
      </c>
      <c r="B1705" s="67"/>
      <c r="C1705" s="259" t="str">
        <f>IF($B1705="","",VLOOKUP($B1705,資料表!$A:$C,2,FALSE))</f>
        <v/>
      </c>
      <c r="D1705" s="259" t="str">
        <f>IF($B1705="","",VLOOKUP($B1705,資料表!$A:$C,3,FALSE))</f>
        <v/>
      </c>
      <c r="E1705" s="263"/>
      <c r="F1705" s="261" t="str">
        <f>IF($E1705="","",VLOOKUP($E1705,資料表!$G:$I,2,FALSE))</f>
        <v/>
      </c>
      <c r="G1705" s="262" t="str">
        <f>IF($E1705="","",VLOOKUP($E1705,資料表!$G:$I,3,FALSE))</f>
        <v/>
      </c>
      <c r="H1705" s="71"/>
      <c r="I1705" s="72"/>
      <c r="J1705" s="70"/>
      <c r="K1705" s="278">
        <f t="shared" si="55"/>
        <v>0</v>
      </c>
      <c r="L1705" s="278">
        <f t="shared" si="56"/>
        <v>0</v>
      </c>
      <c r="M1705" s="75"/>
      <c r="N1705" s="76"/>
      <c r="O1705" s="76"/>
      <c r="P1705" s="77"/>
    </row>
    <row r="1706" spans="1:16" ht="20.100000000000001" customHeight="1">
      <c r="A1706" s="290" t="str">
        <f>IF(B1706="","",VLOOKUP(B1706,資料表!$A$3:$E$298,5,0))</f>
        <v/>
      </c>
      <c r="B1706" s="67"/>
      <c r="C1706" s="259" t="str">
        <f>IF($B1706="","",VLOOKUP($B1706,資料表!$A:$C,2,FALSE))</f>
        <v/>
      </c>
      <c r="D1706" s="259" t="str">
        <f>IF($B1706="","",VLOOKUP($B1706,資料表!$A:$C,3,FALSE))</f>
        <v/>
      </c>
      <c r="E1706" s="263"/>
      <c r="F1706" s="261" t="str">
        <f>IF($E1706="","",VLOOKUP($E1706,資料表!$G:$I,2,FALSE))</f>
        <v/>
      </c>
      <c r="G1706" s="262" t="str">
        <f>IF($E1706="","",VLOOKUP($E1706,資料表!$G:$I,3,FALSE))</f>
        <v/>
      </c>
      <c r="H1706" s="71"/>
      <c r="I1706" s="72"/>
      <c r="J1706" s="70"/>
      <c r="K1706" s="278">
        <f t="shared" si="55"/>
        <v>0</v>
      </c>
      <c r="L1706" s="278">
        <f t="shared" si="56"/>
        <v>0</v>
      </c>
      <c r="M1706" s="75"/>
      <c r="N1706" s="76"/>
      <c r="O1706" s="76"/>
      <c r="P1706" s="77"/>
    </row>
    <row r="1707" spans="1:16" ht="20.100000000000001" customHeight="1">
      <c r="A1707" s="290" t="str">
        <f>IF(B1707="","",VLOOKUP(B1707,資料表!$A$3:$E$298,5,0))</f>
        <v/>
      </c>
      <c r="B1707" s="67"/>
      <c r="C1707" s="259" t="str">
        <f>IF($B1707="","",VLOOKUP($B1707,資料表!$A:$C,2,FALSE))</f>
        <v/>
      </c>
      <c r="D1707" s="259" t="str">
        <f>IF($B1707="","",VLOOKUP($B1707,資料表!$A:$C,3,FALSE))</f>
        <v/>
      </c>
      <c r="E1707" s="263"/>
      <c r="F1707" s="261" t="str">
        <f>IF($E1707="","",VLOOKUP($E1707,資料表!$G:$I,2,FALSE))</f>
        <v/>
      </c>
      <c r="G1707" s="262" t="str">
        <f>IF($E1707="","",VLOOKUP($E1707,資料表!$G:$I,3,FALSE))</f>
        <v/>
      </c>
      <c r="H1707" s="71"/>
      <c r="I1707" s="72"/>
      <c r="J1707" s="70"/>
      <c r="K1707" s="278">
        <f t="shared" si="55"/>
        <v>0</v>
      </c>
      <c r="L1707" s="278">
        <f t="shared" si="56"/>
        <v>0</v>
      </c>
      <c r="M1707" s="75"/>
      <c r="N1707" s="76"/>
      <c r="O1707" s="76"/>
      <c r="P1707" s="77"/>
    </row>
    <row r="1708" spans="1:16" ht="20.100000000000001" customHeight="1">
      <c r="A1708" s="290" t="str">
        <f>IF(B1708="","",VLOOKUP(B1708,資料表!$A$3:$E$298,5,0))</f>
        <v/>
      </c>
      <c r="B1708" s="67"/>
      <c r="C1708" s="259" t="str">
        <f>IF($B1708="","",VLOOKUP($B1708,資料表!$A:$C,2,FALSE))</f>
        <v/>
      </c>
      <c r="D1708" s="259" t="str">
        <f>IF($B1708="","",VLOOKUP($B1708,資料表!$A:$C,3,FALSE))</f>
        <v/>
      </c>
      <c r="E1708" s="263"/>
      <c r="F1708" s="261" t="str">
        <f>IF($E1708="","",VLOOKUP($E1708,資料表!$G:$I,2,FALSE))</f>
        <v/>
      </c>
      <c r="G1708" s="262" t="str">
        <f>IF($E1708="","",VLOOKUP($E1708,資料表!$G:$I,3,FALSE))</f>
        <v/>
      </c>
      <c r="H1708" s="71"/>
      <c r="I1708" s="72"/>
      <c r="J1708" s="70"/>
      <c r="K1708" s="278">
        <f t="shared" si="55"/>
        <v>0</v>
      </c>
      <c r="L1708" s="278">
        <f t="shared" si="56"/>
        <v>0</v>
      </c>
      <c r="M1708" s="75"/>
      <c r="N1708" s="76"/>
      <c r="O1708" s="76"/>
      <c r="P1708" s="77"/>
    </row>
    <row r="1709" spans="1:16" ht="20.100000000000001" customHeight="1">
      <c r="A1709" s="290" t="str">
        <f>IF(B1709="","",VLOOKUP(B1709,資料表!$A$3:$E$298,5,0))</f>
        <v/>
      </c>
      <c r="B1709" s="67"/>
      <c r="C1709" s="259" t="str">
        <f>IF($B1709="","",VLOOKUP($B1709,資料表!$A:$C,2,FALSE))</f>
        <v/>
      </c>
      <c r="D1709" s="259" t="str">
        <f>IF($B1709="","",VLOOKUP($B1709,資料表!$A:$C,3,FALSE))</f>
        <v/>
      </c>
      <c r="E1709" s="263"/>
      <c r="F1709" s="261" t="str">
        <f>IF($E1709="","",VLOOKUP($E1709,資料表!$G:$I,2,FALSE))</f>
        <v/>
      </c>
      <c r="G1709" s="262" t="str">
        <f>IF($E1709="","",VLOOKUP($E1709,資料表!$G:$I,3,FALSE))</f>
        <v/>
      </c>
      <c r="H1709" s="71"/>
      <c r="I1709" s="72"/>
      <c r="J1709" s="70"/>
      <c r="K1709" s="278">
        <f t="shared" si="55"/>
        <v>0</v>
      </c>
      <c r="L1709" s="278">
        <f t="shared" si="56"/>
        <v>0</v>
      </c>
      <c r="M1709" s="75"/>
      <c r="N1709" s="76"/>
      <c r="O1709" s="76"/>
      <c r="P1709" s="77"/>
    </row>
    <row r="1710" spans="1:16" ht="20.100000000000001" customHeight="1">
      <c r="A1710" s="290" t="str">
        <f>IF(B1710="","",VLOOKUP(B1710,資料表!$A$3:$E$298,5,0))</f>
        <v/>
      </c>
      <c r="B1710" s="67"/>
      <c r="C1710" s="259" t="str">
        <f>IF($B1710="","",VLOOKUP($B1710,資料表!$A:$C,2,FALSE))</f>
        <v/>
      </c>
      <c r="D1710" s="259" t="str">
        <f>IF($B1710="","",VLOOKUP($B1710,資料表!$A:$C,3,FALSE))</f>
        <v/>
      </c>
      <c r="E1710" s="263"/>
      <c r="F1710" s="261" t="str">
        <f>IF($E1710="","",VLOOKUP($E1710,資料表!$G:$I,2,FALSE))</f>
        <v/>
      </c>
      <c r="G1710" s="262" t="str">
        <f>IF($E1710="","",VLOOKUP($E1710,資料表!$G:$I,3,FALSE))</f>
        <v/>
      </c>
      <c r="H1710" s="71"/>
      <c r="I1710" s="72"/>
      <c r="J1710" s="70"/>
      <c r="K1710" s="278">
        <f t="shared" si="55"/>
        <v>0</v>
      </c>
      <c r="L1710" s="278">
        <f t="shared" si="56"/>
        <v>0</v>
      </c>
      <c r="M1710" s="75"/>
      <c r="N1710" s="76"/>
      <c r="O1710" s="76"/>
      <c r="P1710" s="77"/>
    </row>
    <row r="1711" spans="1:16" ht="20.100000000000001" customHeight="1">
      <c r="A1711" s="290" t="str">
        <f>IF(B1711="","",VLOOKUP(B1711,資料表!$A$3:$E$298,5,0))</f>
        <v/>
      </c>
      <c r="B1711" s="67"/>
      <c r="C1711" s="259" t="str">
        <f>IF($B1711="","",VLOOKUP($B1711,資料表!$A:$C,2,FALSE))</f>
        <v/>
      </c>
      <c r="D1711" s="259" t="str">
        <f>IF($B1711="","",VLOOKUP($B1711,資料表!$A:$C,3,FALSE))</f>
        <v/>
      </c>
      <c r="E1711" s="263"/>
      <c r="F1711" s="261" t="str">
        <f>IF($E1711="","",VLOOKUP($E1711,資料表!$G:$I,2,FALSE))</f>
        <v/>
      </c>
      <c r="G1711" s="262" t="str">
        <f>IF($E1711="","",VLOOKUP($E1711,資料表!$G:$I,3,FALSE))</f>
        <v/>
      </c>
      <c r="H1711" s="71"/>
      <c r="I1711" s="72"/>
      <c r="J1711" s="70"/>
      <c r="K1711" s="278">
        <f t="shared" si="55"/>
        <v>0</v>
      </c>
      <c r="L1711" s="278">
        <f t="shared" si="56"/>
        <v>0</v>
      </c>
      <c r="M1711" s="75"/>
      <c r="N1711" s="76"/>
      <c r="O1711" s="76"/>
      <c r="P1711" s="77"/>
    </row>
    <row r="1712" spans="1:16" ht="20.100000000000001" customHeight="1">
      <c r="A1712" s="290" t="str">
        <f>IF(B1712="","",VLOOKUP(B1712,資料表!$A$3:$E$298,5,0))</f>
        <v/>
      </c>
      <c r="B1712" s="67"/>
      <c r="C1712" s="259" t="str">
        <f>IF($B1712="","",VLOOKUP($B1712,資料表!$A:$C,2,FALSE))</f>
        <v/>
      </c>
      <c r="D1712" s="259" t="str">
        <f>IF($B1712="","",VLOOKUP($B1712,資料表!$A:$C,3,FALSE))</f>
        <v/>
      </c>
      <c r="E1712" s="263"/>
      <c r="F1712" s="261" t="str">
        <f>IF($E1712="","",VLOOKUP($E1712,資料表!$G:$I,2,FALSE))</f>
        <v/>
      </c>
      <c r="G1712" s="262" t="str">
        <f>IF($E1712="","",VLOOKUP($E1712,資料表!$G:$I,3,FALSE))</f>
        <v/>
      </c>
      <c r="H1712" s="71"/>
      <c r="I1712" s="72"/>
      <c r="J1712" s="70"/>
      <c r="K1712" s="278">
        <f t="shared" si="55"/>
        <v>0</v>
      </c>
      <c r="L1712" s="278">
        <f t="shared" si="56"/>
        <v>0</v>
      </c>
      <c r="M1712" s="75"/>
      <c r="N1712" s="76"/>
      <c r="O1712" s="76"/>
      <c r="P1712" s="77"/>
    </row>
    <row r="1713" spans="1:16" ht="20.100000000000001" customHeight="1">
      <c r="A1713" s="290" t="str">
        <f>IF(B1713="","",VLOOKUP(B1713,資料表!$A$3:$E$298,5,0))</f>
        <v/>
      </c>
      <c r="B1713" s="67"/>
      <c r="C1713" s="259" t="str">
        <f>IF($B1713="","",VLOOKUP($B1713,資料表!$A:$C,2,FALSE))</f>
        <v/>
      </c>
      <c r="D1713" s="259" t="str">
        <f>IF($B1713="","",VLOOKUP($B1713,資料表!$A:$C,3,FALSE))</f>
        <v/>
      </c>
      <c r="E1713" s="263"/>
      <c r="F1713" s="261" t="str">
        <f>IF($E1713="","",VLOOKUP($E1713,資料表!$G:$I,2,FALSE))</f>
        <v/>
      </c>
      <c r="G1713" s="262" t="str">
        <f>IF($E1713="","",VLOOKUP($E1713,資料表!$G:$I,3,FALSE))</f>
        <v/>
      </c>
      <c r="H1713" s="71"/>
      <c r="I1713" s="72"/>
      <c r="J1713" s="70"/>
      <c r="K1713" s="278">
        <f t="shared" si="55"/>
        <v>0</v>
      </c>
      <c r="L1713" s="278">
        <f t="shared" si="56"/>
        <v>0</v>
      </c>
      <c r="M1713" s="75"/>
      <c r="N1713" s="76"/>
      <c r="O1713" s="76"/>
      <c r="P1713" s="77"/>
    </row>
    <row r="1714" spans="1:16" ht="20.100000000000001" customHeight="1">
      <c r="A1714" s="290" t="str">
        <f>IF(B1714="","",VLOOKUP(B1714,資料表!$A$3:$E$298,5,0))</f>
        <v/>
      </c>
      <c r="B1714" s="67"/>
      <c r="C1714" s="259" t="str">
        <f>IF($B1714="","",VLOOKUP($B1714,資料表!$A:$C,2,FALSE))</f>
        <v/>
      </c>
      <c r="D1714" s="259" t="str">
        <f>IF($B1714="","",VLOOKUP($B1714,資料表!$A:$C,3,FALSE))</f>
        <v/>
      </c>
      <c r="E1714" s="263"/>
      <c r="F1714" s="261" t="str">
        <f>IF($E1714="","",VLOOKUP($E1714,資料表!$G:$I,2,FALSE))</f>
        <v/>
      </c>
      <c r="G1714" s="262" t="str">
        <f>IF($E1714="","",VLOOKUP($E1714,資料表!$G:$I,3,FALSE))</f>
        <v/>
      </c>
      <c r="H1714" s="71"/>
      <c r="I1714" s="72"/>
      <c r="J1714" s="70"/>
      <c r="K1714" s="278">
        <f t="shared" si="55"/>
        <v>0</v>
      </c>
      <c r="L1714" s="278">
        <f t="shared" si="56"/>
        <v>0</v>
      </c>
      <c r="M1714" s="75"/>
      <c r="N1714" s="76"/>
      <c r="O1714" s="76"/>
      <c r="P1714" s="77"/>
    </row>
    <row r="1715" spans="1:16" ht="20.100000000000001" customHeight="1">
      <c r="A1715" s="290" t="str">
        <f>IF(B1715="","",VLOOKUP(B1715,資料表!$A$3:$E$298,5,0))</f>
        <v/>
      </c>
      <c r="B1715" s="67"/>
      <c r="C1715" s="259" t="str">
        <f>IF($B1715="","",VLOOKUP($B1715,資料表!$A:$C,2,FALSE))</f>
        <v/>
      </c>
      <c r="D1715" s="259" t="str">
        <f>IF($B1715="","",VLOOKUP($B1715,資料表!$A:$C,3,FALSE))</f>
        <v/>
      </c>
      <c r="E1715" s="263"/>
      <c r="F1715" s="261" t="str">
        <f>IF($E1715="","",VLOOKUP($E1715,資料表!$G:$I,2,FALSE))</f>
        <v/>
      </c>
      <c r="G1715" s="262" t="str">
        <f>IF($E1715="","",VLOOKUP($E1715,資料表!$G:$I,3,FALSE))</f>
        <v/>
      </c>
      <c r="H1715" s="71"/>
      <c r="I1715" s="72"/>
      <c r="J1715" s="70"/>
      <c r="K1715" s="278">
        <f t="shared" si="55"/>
        <v>0</v>
      </c>
      <c r="L1715" s="278">
        <f t="shared" si="56"/>
        <v>0</v>
      </c>
      <c r="M1715" s="75"/>
      <c r="N1715" s="76"/>
      <c r="O1715" s="76"/>
      <c r="P1715" s="77"/>
    </row>
    <row r="1716" spans="1:16" ht="20.100000000000001" customHeight="1">
      <c r="A1716" s="290" t="str">
        <f>IF(B1716="","",VLOOKUP(B1716,資料表!$A$3:$E$298,5,0))</f>
        <v/>
      </c>
      <c r="B1716" s="67"/>
      <c r="C1716" s="259" t="str">
        <f>IF($B1716="","",VLOOKUP($B1716,資料表!$A:$C,2,FALSE))</f>
        <v/>
      </c>
      <c r="D1716" s="259" t="str">
        <f>IF($B1716="","",VLOOKUP($B1716,資料表!$A:$C,3,FALSE))</f>
        <v/>
      </c>
      <c r="E1716" s="263"/>
      <c r="F1716" s="261" t="str">
        <f>IF($E1716="","",VLOOKUP($E1716,資料表!$G:$I,2,FALSE))</f>
        <v/>
      </c>
      <c r="G1716" s="262" t="str">
        <f>IF($E1716="","",VLOOKUP($E1716,資料表!$G:$I,3,FALSE))</f>
        <v/>
      </c>
      <c r="H1716" s="71"/>
      <c r="I1716" s="72"/>
      <c r="J1716" s="70"/>
      <c r="K1716" s="278">
        <f t="shared" si="55"/>
        <v>0</v>
      </c>
      <c r="L1716" s="278">
        <f t="shared" si="56"/>
        <v>0</v>
      </c>
      <c r="M1716" s="75"/>
      <c r="N1716" s="76"/>
      <c r="O1716" s="76"/>
      <c r="P1716" s="77"/>
    </row>
    <row r="1717" spans="1:16" ht="20.100000000000001" customHeight="1">
      <c r="A1717" s="290" t="str">
        <f>IF(B1717="","",VLOOKUP(B1717,資料表!$A$3:$E$298,5,0))</f>
        <v/>
      </c>
      <c r="B1717" s="67"/>
      <c r="C1717" s="259" t="str">
        <f>IF($B1717="","",VLOOKUP($B1717,資料表!$A:$C,2,FALSE))</f>
        <v/>
      </c>
      <c r="D1717" s="259" t="str">
        <f>IF($B1717="","",VLOOKUP($B1717,資料表!$A:$C,3,FALSE))</f>
        <v/>
      </c>
      <c r="E1717" s="263"/>
      <c r="F1717" s="261" t="str">
        <f>IF($E1717="","",VLOOKUP($E1717,資料表!$G:$I,2,FALSE))</f>
        <v/>
      </c>
      <c r="G1717" s="262" t="str">
        <f>IF($E1717="","",VLOOKUP($E1717,資料表!$G:$I,3,FALSE))</f>
        <v/>
      </c>
      <c r="H1717" s="71"/>
      <c r="I1717" s="72"/>
      <c r="J1717" s="70"/>
      <c r="K1717" s="278">
        <f t="shared" si="55"/>
        <v>0</v>
      </c>
      <c r="L1717" s="278">
        <f t="shared" si="56"/>
        <v>0</v>
      </c>
      <c r="M1717" s="75"/>
      <c r="N1717" s="76"/>
      <c r="O1717" s="76"/>
      <c r="P1717" s="77"/>
    </row>
    <row r="1718" spans="1:16" ht="20.100000000000001" customHeight="1">
      <c r="A1718" s="290" t="str">
        <f>IF(B1718="","",VLOOKUP(B1718,資料表!$A$3:$E$298,5,0))</f>
        <v/>
      </c>
      <c r="B1718" s="67"/>
      <c r="C1718" s="259" t="str">
        <f>IF($B1718="","",VLOOKUP($B1718,資料表!$A:$C,2,FALSE))</f>
        <v/>
      </c>
      <c r="D1718" s="259" t="str">
        <f>IF($B1718="","",VLOOKUP($B1718,資料表!$A:$C,3,FALSE))</f>
        <v/>
      </c>
      <c r="E1718" s="263"/>
      <c r="F1718" s="261" t="str">
        <f>IF($E1718="","",VLOOKUP($E1718,資料表!$G:$I,2,FALSE))</f>
        <v/>
      </c>
      <c r="G1718" s="262" t="str">
        <f>IF($E1718="","",VLOOKUP($E1718,資料表!$G:$I,3,FALSE))</f>
        <v/>
      </c>
      <c r="H1718" s="71"/>
      <c r="I1718" s="72"/>
      <c r="J1718" s="70"/>
      <c r="K1718" s="278">
        <f t="shared" si="55"/>
        <v>0</v>
      </c>
      <c r="L1718" s="278">
        <f t="shared" si="56"/>
        <v>0</v>
      </c>
      <c r="M1718" s="75"/>
      <c r="N1718" s="76"/>
      <c r="O1718" s="76"/>
      <c r="P1718" s="77"/>
    </row>
    <row r="1719" spans="1:16" ht="20.100000000000001" customHeight="1">
      <c r="A1719" s="290" t="str">
        <f>IF(B1719="","",VLOOKUP(B1719,資料表!$A$3:$E$298,5,0))</f>
        <v/>
      </c>
      <c r="B1719" s="67"/>
      <c r="C1719" s="259" t="str">
        <f>IF($B1719="","",VLOOKUP($B1719,資料表!$A:$C,2,FALSE))</f>
        <v/>
      </c>
      <c r="D1719" s="259" t="str">
        <f>IF($B1719="","",VLOOKUP($B1719,資料表!$A:$C,3,FALSE))</f>
        <v/>
      </c>
      <c r="E1719" s="263"/>
      <c r="F1719" s="261" t="str">
        <f>IF($E1719="","",VLOOKUP($E1719,資料表!$G:$I,2,FALSE))</f>
        <v/>
      </c>
      <c r="G1719" s="262" t="str">
        <f>IF($E1719="","",VLOOKUP($E1719,資料表!$G:$I,3,FALSE))</f>
        <v/>
      </c>
      <c r="H1719" s="71"/>
      <c r="I1719" s="72"/>
      <c r="J1719" s="70"/>
      <c r="K1719" s="278">
        <f t="shared" si="55"/>
        <v>0</v>
      </c>
      <c r="L1719" s="278">
        <f t="shared" si="56"/>
        <v>0</v>
      </c>
      <c r="M1719" s="75"/>
      <c r="N1719" s="76"/>
      <c r="O1719" s="76"/>
      <c r="P1719" s="77"/>
    </row>
    <row r="1720" spans="1:16" ht="20.100000000000001" customHeight="1">
      <c r="A1720" s="290" t="str">
        <f>IF(B1720="","",VLOOKUP(B1720,資料表!$A$3:$E$298,5,0))</f>
        <v/>
      </c>
      <c r="B1720" s="67"/>
      <c r="C1720" s="259" t="str">
        <f>IF($B1720="","",VLOOKUP($B1720,資料表!$A:$C,2,FALSE))</f>
        <v/>
      </c>
      <c r="D1720" s="259" t="str">
        <f>IF($B1720="","",VLOOKUP($B1720,資料表!$A:$C,3,FALSE))</f>
        <v/>
      </c>
      <c r="E1720" s="263"/>
      <c r="F1720" s="261" t="str">
        <f>IF($E1720="","",VLOOKUP($E1720,資料表!$G:$I,2,FALSE))</f>
        <v/>
      </c>
      <c r="G1720" s="262" t="str">
        <f>IF($E1720="","",VLOOKUP($E1720,資料表!$G:$I,3,FALSE))</f>
        <v/>
      </c>
      <c r="H1720" s="71"/>
      <c r="I1720" s="72"/>
      <c r="J1720" s="70"/>
      <c r="K1720" s="278">
        <f t="shared" si="55"/>
        <v>0</v>
      </c>
      <c r="L1720" s="278">
        <f t="shared" si="56"/>
        <v>0</v>
      </c>
      <c r="M1720" s="75"/>
      <c r="N1720" s="76"/>
      <c r="O1720" s="76"/>
      <c r="P1720" s="77"/>
    </row>
    <row r="1721" spans="1:16" ht="20.100000000000001" customHeight="1">
      <c r="A1721" s="290" t="str">
        <f>IF(B1721="","",VLOOKUP(B1721,資料表!$A$3:$E$298,5,0))</f>
        <v/>
      </c>
      <c r="B1721" s="67"/>
      <c r="C1721" s="259" t="str">
        <f>IF($B1721="","",VLOOKUP($B1721,資料表!$A:$C,2,FALSE))</f>
        <v/>
      </c>
      <c r="D1721" s="259" t="str">
        <f>IF($B1721="","",VLOOKUP($B1721,資料表!$A:$C,3,FALSE))</f>
        <v/>
      </c>
      <c r="E1721" s="263"/>
      <c r="F1721" s="261" t="str">
        <f>IF($E1721="","",VLOOKUP($E1721,資料表!$G:$I,2,FALSE))</f>
        <v/>
      </c>
      <c r="G1721" s="262" t="str">
        <f>IF($E1721="","",VLOOKUP($E1721,資料表!$G:$I,3,FALSE))</f>
        <v/>
      </c>
      <c r="H1721" s="71"/>
      <c r="I1721" s="72"/>
      <c r="J1721" s="70"/>
      <c r="K1721" s="278">
        <f t="shared" si="55"/>
        <v>0</v>
      </c>
      <c r="L1721" s="278">
        <f t="shared" si="56"/>
        <v>0</v>
      </c>
      <c r="M1721" s="75"/>
      <c r="N1721" s="76"/>
      <c r="O1721" s="76"/>
      <c r="P1721" s="77"/>
    </row>
    <row r="1722" spans="1:16" ht="20.100000000000001" customHeight="1">
      <c r="A1722" s="290" t="str">
        <f>IF(B1722="","",VLOOKUP(B1722,資料表!$A$3:$E$298,5,0))</f>
        <v/>
      </c>
      <c r="B1722" s="67"/>
      <c r="C1722" s="259" t="str">
        <f>IF($B1722="","",VLOOKUP($B1722,資料表!$A:$C,2,FALSE))</f>
        <v/>
      </c>
      <c r="D1722" s="259" t="str">
        <f>IF($B1722="","",VLOOKUP($B1722,資料表!$A:$C,3,FALSE))</f>
        <v/>
      </c>
      <c r="E1722" s="263"/>
      <c r="F1722" s="261" t="str">
        <f>IF($E1722="","",VLOOKUP($E1722,資料表!$G:$I,2,FALSE))</f>
        <v/>
      </c>
      <c r="G1722" s="262" t="str">
        <f>IF($E1722="","",VLOOKUP($E1722,資料表!$G:$I,3,FALSE))</f>
        <v/>
      </c>
      <c r="H1722" s="71"/>
      <c r="I1722" s="72"/>
      <c r="J1722" s="70"/>
      <c r="K1722" s="278">
        <f t="shared" si="55"/>
        <v>0</v>
      </c>
      <c r="L1722" s="278">
        <f t="shared" si="56"/>
        <v>0</v>
      </c>
      <c r="M1722" s="75"/>
      <c r="N1722" s="76"/>
      <c r="O1722" s="76"/>
      <c r="P1722" s="77"/>
    </row>
    <row r="1723" spans="1:16" ht="20.100000000000001" customHeight="1">
      <c r="A1723" s="290" t="str">
        <f>IF(B1723="","",VLOOKUP(B1723,資料表!$A$3:$E$298,5,0))</f>
        <v/>
      </c>
      <c r="B1723" s="67"/>
      <c r="C1723" s="259" t="str">
        <f>IF($B1723="","",VLOOKUP($B1723,資料表!$A:$C,2,FALSE))</f>
        <v/>
      </c>
      <c r="D1723" s="259" t="str">
        <f>IF($B1723="","",VLOOKUP($B1723,資料表!$A:$C,3,FALSE))</f>
        <v/>
      </c>
      <c r="E1723" s="263"/>
      <c r="F1723" s="261" t="str">
        <f>IF($E1723="","",VLOOKUP($E1723,資料表!$G:$I,2,FALSE))</f>
        <v/>
      </c>
      <c r="G1723" s="262" t="str">
        <f>IF($E1723="","",VLOOKUP($E1723,資料表!$G:$I,3,FALSE))</f>
        <v/>
      </c>
      <c r="H1723" s="71"/>
      <c r="I1723" s="72"/>
      <c r="J1723" s="70"/>
      <c r="K1723" s="278">
        <f t="shared" si="55"/>
        <v>0</v>
      </c>
      <c r="L1723" s="278">
        <f t="shared" si="56"/>
        <v>0</v>
      </c>
      <c r="M1723" s="75"/>
      <c r="N1723" s="76"/>
      <c r="O1723" s="76"/>
      <c r="P1723" s="77"/>
    </row>
    <row r="1724" spans="1:16" ht="20.100000000000001" customHeight="1">
      <c r="A1724" s="290" t="str">
        <f>IF(B1724="","",VLOOKUP(B1724,資料表!$A$3:$E$298,5,0))</f>
        <v/>
      </c>
      <c r="B1724" s="67"/>
      <c r="C1724" s="259" t="str">
        <f>IF($B1724="","",VLOOKUP($B1724,資料表!$A:$C,2,FALSE))</f>
        <v/>
      </c>
      <c r="D1724" s="259" t="str">
        <f>IF($B1724="","",VLOOKUP($B1724,資料表!$A:$C,3,FALSE))</f>
        <v/>
      </c>
      <c r="E1724" s="263"/>
      <c r="F1724" s="261" t="str">
        <f>IF($E1724="","",VLOOKUP($E1724,資料表!$G:$I,2,FALSE))</f>
        <v/>
      </c>
      <c r="G1724" s="262" t="str">
        <f>IF($E1724="","",VLOOKUP($E1724,資料表!$G:$I,3,FALSE))</f>
        <v/>
      </c>
      <c r="H1724" s="71"/>
      <c r="I1724" s="72"/>
      <c r="J1724" s="70"/>
      <c r="K1724" s="278">
        <f t="shared" si="55"/>
        <v>0</v>
      </c>
      <c r="L1724" s="278">
        <f t="shared" si="56"/>
        <v>0</v>
      </c>
      <c r="M1724" s="75"/>
      <c r="N1724" s="76"/>
      <c r="O1724" s="76"/>
      <c r="P1724" s="77"/>
    </row>
    <row r="1725" spans="1:16" ht="20.100000000000001" customHeight="1">
      <c r="A1725" s="290" t="str">
        <f>IF(B1725="","",VLOOKUP(B1725,資料表!$A$3:$E$298,5,0))</f>
        <v/>
      </c>
      <c r="B1725" s="67"/>
      <c r="C1725" s="259" t="str">
        <f>IF($B1725="","",VLOOKUP($B1725,資料表!$A:$C,2,FALSE))</f>
        <v/>
      </c>
      <c r="D1725" s="259" t="str">
        <f>IF($B1725="","",VLOOKUP($B1725,資料表!$A:$C,3,FALSE))</f>
        <v/>
      </c>
      <c r="E1725" s="263"/>
      <c r="F1725" s="261" t="str">
        <f>IF($E1725="","",VLOOKUP($E1725,資料表!$G:$I,2,FALSE))</f>
        <v/>
      </c>
      <c r="G1725" s="262" t="str">
        <f>IF($E1725="","",VLOOKUP($E1725,資料表!$G:$I,3,FALSE))</f>
        <v/>
      </c>
      <c r="H1725" s="71"/>
      <c r="I1725" s="72"/>
      <c r="J1725" s="70"/>
      <c r="K1725" s="278">
        <f t="shared" si="55"/>
        <v>0</v>
      </c>
      <c r="L1725" s="278">
        <f t="shared" si="56"/>
        <v>0</v>
      </c>
      <c r="M1725" s="75"/>
      <c r="N1725" s="76"/>
      <c r="O1725" s="76"/>
      <c r="P1725" s="77"/>
    </row>
    <row r="1726" spans="1:16" ht="20.100000000000001" customHeight="1">
      <c r="A1726" s="290" t="str">
        <f>IF(B1726="","",VLOOKUP(B1726,資料表!$A$3:$E$298,5,0))</f>
        <v/>
      </c>
      <c r="B1726" s="67"/>
      <c r="C1726" s="259" t="str">
        <f>IF($B1726="","",VLOOKUP($B1726,資料表!$A:$C,2,FALSE))</f>
        <v/>
      </c>
      <c r="D1726" s="259" t="str">
        <f>IF($B1726="","",VLOOKUP($B1726,資料表!$A:$C,3,FALSE))</f>
        <v/>
      </c>
      <c r="E1726" s="263"/>
      <c r="F1726" s="261" t="str">
        <f>IF($E1726="","",VLOOKUP($E1726,資料表!$G:$I,2,FALSE))</f>
        <v/>
      </c>
      <c r="G1726" s="262" t="str">
        <f>IF($E1726="","",VLOOKUP($E1726,資料表!$G:$I,3,FALSE))</f>
        <v/>
      </c>
      <c r="H1726" s="71"/>
      <c r="I1726" s="72"/>
      <c r="J1726" s="70"/>
      <c r="K1726" s="278">
        <f t="shared" si="55"/>
        <v>0</v>
      </c>
      <c r="L1726" s="278">
        <f t="shared" si="56"/>
        <v>0</v>
      </c>
      <c r="M1726" s="75"/>
      <c r="N1726" s="76"/>
      <c r="O1726" s="76"/>
      <c r="P1726" s="77"/>
    </row>
    <row r="1727" spans="1:16" ht="20.100000000000001" customHeight="1">
      <c r="A1727" s="290" t="str">
        <f>IF(B1727="","",VLOOKUP(B1727,資料表!$A$3:$E$298,5,0))</f>
        <v/>
      </c>
      <c r="B1727" s="67"/>
      <c r="C1727" s="259" t="str">
        <f>IF($B1727="","",VLOOKUP($B1727,資料表!$A:$C,2,FALSE))</f>
        <v/>
      </c>
      <c r="D1727" s="259" t="str">
        <f>IF($B1727="","",VLOOKUP($B1727,資料表!$A:$C,3,FALSE))</f>
        <v/>
      </c>
      <c r="E1727" s="263"/>
      <c r="F1727" s="261" t="str">
        <f>IF($E1727="","",VLOOKUP($E1727,資料表!$G:$I,2,FALSE))</f>
        <v/>
      </c>
      <c r="G1727" s="262" t="str">
        <f>IF($E1727="","",VLOOKUP($E1727,資料表!$G:$I,3,FALSE))</f>
        <v/>
      </c>
      <c r="H1727" s="71"/>
      <c r="I1727" s="72"/>
      <c r="J1727" s="70"/>
      <c r="K1727" s="278">
        <f t="shared" si="55"/>
        <v>0</v>
      </c>
      <c r="L1727" s="278">
        <f t="shared" si="56"/>
        <v>0</v>
      </c>
      <c r="M1727" s="75"/>
      <c r="N1727" s="76"/>
      <c r="O1727" s="76"/>
      <c r="P1727" s="77"/>
    </row>
    <row r="1728" spans="1:16" ht="20.100000000000001" customHeight="1">
      <c r="A1728" s="290" t="str">
        <f>IF(B1728="","",VLOOKUP(B1728,資料表!$A$3:$E$298,5,0))</f>
        <v/>
      </c>
      <c r="B1728" s="67"/>
      <c r="C1728" s="259" t="str">
        <f>IF($B1728="","",VLOOKUP($B1728,資料表!$A:$C,2,FALSE))</f>
        <v/>
      </c>
      <c r="D1728" s="259" t="str">
        <f>IF($B1728="","",VLOOKUP($B1728,資料表!$A:$C,3,FALSE))</f>
        <v/>
      </c>
      <c r="E1728" s="263"/>
      <c r="F1728" s="261" t="str">
        <f>IF($E1728="","",VLOOKUP($E1728,資料表!$G:$I,2,FALSE))</f>
        <v/>
      </c>
      <c r="G1728" s="262" t="str">
        <f>IF($E1728="","",VLOOKUP($E1728,資料表!$G:$I,3,FALSE))</f>
        <v/>
      </c>
      <c r="H1728" s="71"/>
      <c r="I1728" s="72"/>
      <c r="J1728" s="70"/>
      <c r="K1728" s="278">
        <f t="shared" si="55"/>
        <v>0</v>
      </c>
      <c r="L1728" s="278">
        <f t="shared" si="56"/>
        <v>0</v>
      </c>
      <c r="M1728" s="75"/>
      <c r="N1728" s="76"/>
      <c r="O1728" s="76"/>
      <c r="P1728" s="77"/>
    </row>
    <row r="1729" spans="1:16" ht="20.100000000000001" customHeight="1">
      <c r="A1729" s="290" t="str">
        <f>IF(B1729="","",VLOOKUP(B1729,資料表!$A$3:$E$298,5,0))</f>
        <v/>
      </c>
      <c r="B1729" s="67"/>
      <c r="C1729" s="259" t="str">
        <f>IF($B1729="","",VLOOKUP($B1729,資料表!$A:$C,2,FALSE))</f>
        <v/>
      </c>
      <c r="D1729" s="259" t="str">
        <f>IF($B1729="","",VLOOKUP($B1729,資料表!$A:$C,3,FALSE))</f>
        <v/>
      </c>
      <c r="E1729" s="263"/>
      <c r="F1729" s="261" t="str">
        <f>IF($E1729="","",VLOOKUP($E1729,資料表!$G:$I,2,FALSE))</f>
        <v/>
      </c>
      <c r="G1729" s="262" t="str">
        <f>IF($E1729="","",VLOOKUP($E1729,資料表!$G:$I,3,FALSE))</f>
        <v/>
      </c>
      <c r="H1729" s="71"/>
      <c r="I1729" s="72"/>
      <c r="J1729" s="70"/>
      <c r="K1729" s="278">
        <f t="shared" si="55"/>
        <v>0</v>
      </c>
      <c r="L1729" s="278">
        <f t="shared" si="56"/>
        <v>0</v>
      </c>
      <c r="M1729" s="75"/>
      <c r="N1729" s="76"/>
      <c r="O1729" s="76"/>
      <c r="P1729" s="77"/>
    </row>
    <row r="1730" spans="1:16" ht="20.100000000000001" customHeight="1">
      <c r="A1730" s="290" t="str">
        <f>IF(B1730="","",VLOOKUP(B1730,資料表!$A$3:$E$298,5,0))</f>
        <v/>
      </c>
      <c r="B1730" s="67"/>
      <c r="C1730" s="259" t="str">
        <f>IF($B1730="","",VLOOKUP($B1730,資料表!$A:$C,2,FALSE))</f>
        <v/>
      </c>
      <c r="D1730" s="259" t="str">
        <f>IF($B1730="","",VLOOKUP($B1730,資料表!$A:$C,3,FALSE))</f>
        <v/>
      </c>
      <c r="E1730" s="263"/>
      <c r="F1730" s="261" t="str">
        <f>IF($E1730="","",VLOOKUP($E1730,資料表!$G:$I,2,FALSE))</f>
        <v/>
      </c>
      <c r="G1730" s="262" t="str">
        <f>IF($E1730="","",VLOOKUP($E1730,資料表!$G:$I,3,FALSE))</f>
        <v/>
      </c>
      <c r="H1730" s="71"/>
      <c r="I1730" s="72"/>
      <c r="J1730" s="70"/>
      <c r="K1730" s="278">
        <f t="shared" si="55"/>
        <v>0</v>
      </c>
      <c r="L1730" s="278">
        <f t="shared" si="56"/>
        <v>0</v>
      </c>
      <c r="M1730" s="75"/>
      <c r="N1730" s="76"/>
      <c r="O1730" s="76"/>
      <c r="P1730" s="77"/>
    </row>
    <row r="1731" spans="1:16" ht="20.100000000000001" customHeight="1">
      <c r="A1731" s="290" t="str">
        <f>IF(B1731="","",VLOOKUP(B1731,資料表!$A$3:$E$298,5,0))</f>
        <v/>
      </c>
      <c r="B1731" s="67"/>
      <c r="C1731" s="259" t="str">
        <f>IF($B1731="","",VLOOKUP($B1731,資料表!$A:$C,2,FALSE))</f>
        <v/>
      </c>
      <c r="D1731" s="259" t="str">
        <f>IF($B1731="","",VLOOKUP($B1731,資料表!$A:$C,3,FALSE))</f>
        <v/>
      </c>
      <c r="E1731" s="263"/>
      <c r="F1731" s="261" t="str">
        <f>IF($E1731="","",VLOOKUP($E1731,資料表!$G:$I,2,FALSE))</f>
        <v/>
      </c>
      <c r="G1731" s="262" t="str">
        <f>IF($E1731="","",VLOOKUP($E1731,資料表!$G:$I,3,FALSE))</f>
        <v/>
      </c>
      <c r="H1731" s="71"/>
      <c r="I1731" s="72"/>
      <c r="J1731" s="70"/>
      <c r="K1731" s="278">
        <f t="shared" si="55"/>
        <v>0</v>
      </c>
      <c r="L1731" s="278">
        <f t="shared" si="56"/>
        <v>0</v>
      </c>
      <c r="M1731" s="75"/>
      <c r="N1731" s="76"/>
      <c r="O1731" s="76"/>
      <c r="P1731" s="77"/>
    </row>
    <row r="1732" spans="1:16" ht="20.100000000000001" customHeight="1">
      <c r="A1732" s="290" t="str">
        <f>IF(B1732="","",VLOOKUP(B1732,資料表!$A$3:$E$298,5,0))</f>
        <v/>
      </c>
      <c r="B1732" s="67"/>
      <c r="C1732" s="259" t="str">
        <f>IF($B1732="","",VLOOKUP($B1732,資料表!$A:$C,2,FALSE))</f>
        <v/>
      </c>
      <c r="D1732" s="259" t="str">
        <f>IF($B1732="","",VLOOKUP($B1732,資料表!$A:$C,3,FALSE))</f>
        <v/>
      </c>
      <c r="E1732" s="263"/>
      <c r="F1732" s="261" t="str">
        <f>IF($E1732="","",VLOOKUP($E1732,資料表!$G:$I,2,FALSE))</f>
        <v/>
      </c>
      <c r="G1732" s="262" t="str">
        <f>IF($E1732="","",VLOOKUP($E1732,資料表!$G:$I,3,FALSE))</f>
        <v/>
      </c>
      <c r="H1732" s="71"/>
      <c r="I1732" s="72"/>
      <c r="J1732" s="70"/>
      <c r="K1732" s="278">
        <f t="shared" si="55"/>
        <v>0</v>
      </c>
      <c r="L1732" s="278">
        <f t="shared" si="56"/>
        <v>0</v>
      </c>
      <c r="M1732" s="75"/>
      <c r="N1732" s="76"/>
      <c r="O1732" s="76"/>
      <c r="P1732" s="77"/>
    </row>
    <row r="1733" spans="1:16" ht="20.100000000000001" customHeight="1">
      <c r="A1733" s="290" t="str">
        <f>IF(B1733="","",VLOOKUP(B1733,資料表!$A$3:$E$298,5,0))</f>
        <v/>
      </c>
      <c r="B1733" s="67"/>
      <c r="C1733" s="259" t="str">
        <f>IF($B1733="","",VLOOKUP($B1733,資料表!$A:$C,2,FALSE))</f>
        <v/>
      </c>
      <c r="D1733" s="259" t="str">
        <f>IF($B1733="","",VLOOKUP($B1733,資料表!$A:$C,3,FALSE))</f>
        <v/>
      </c>
      <c r="E1733" s="263"/>
      <c r="F1733" s="261" t="str">
        <f>IF($E1733="","",VLOOKUP($E1733,資料表!$G:$I,2,FALSE))</f>
        <v/>
      </c>
      <c r="G1733" s="262" t="str">
        <f>IF($E1733="","",VLOOKUP($E1733,資料表!$G:$I,3,FALSE))</f>
        <v/>
      </c>
      <c r="H1733" s="71"/>
      <c r="I1733" s="72"/>
      <c r="J1733" s="70"/>
      <c r="K1733" s="278">
        <f t="shared" si="55"/>
        <v>0</v>
      </c>
      <c r="L1733" s="278">
        <f t="shared" si="56"/>
        <v>0</v>
      </c>
      <c r="M1733" s="75"/>
      <c r="N1733" s="76"/>
      <c r="O1733" s="76"/>
      <c r="P1733" s="77"/>
    </row>
    <row r="1734" spans="1:16" ht="20.100000000000001" customHeight="1">
      <c r="A1734" s="290" t="str">
        <f>IF(B1734="","",VLOOKUP(B1734,資料表!$A$3:$E$298,5,0))</f>
        <v/>
      </c>
      <c r="B1734" s="67"/>
      <c r="C1734" s="259" t="str">
        <f>IF($B1734="","",VLOOKUP($B1734,資料表!$A:$C,2,FALSE))</f>
        <v/>
      </c>
      <c r="D1734" s="259" t="str">
        <f>IF($B1734="","",VLOOKUP($B1734,資料表!$A:$C,3,FALSE))</f>
        <v/>
      </c>
      <c r="E1734" s="263"/>
      <c r="F1734" s="261" t="str">
        <f>IF($E1734="","",VLOOKUP($E1734,資料表!$G:$I,2,FALSE))</f>
        <v/>
      </c>
      <c r="G1734" s="262" t="str">
        <f>IF($E1734="","",VLOOKUP($E1734,資料表!$G:$I,3,FALSE))</f>
        <v/>
      </c>
      <c r="H1734" s="71"/>
      <c r="I1734" s="72"/>
      <c r="J1734" s="70"/>
      <c r="K1734" s="278">
        <f t="shared" si="55"/>
        <v>0</v>
      </c>
      <c r="L1734" s="278">
        <f t="shared" si="56"/>
        <v>0</v>
      </c>
      <c r="M1734" s="75"/>
      <c r="N1734" s="76"/>
      <c r="O1734" s="76"/>
      <c r="P1734" s="77"/>
    </row>
    <row r="1735" spans="1:16" ht="20.100000000000001" customHeight="1">
      <c r="A1735" s="290" t="str">
        <f>IF(B1735="","",VLOOKUP(B1735,資料表!$A$3:$E$298,5,0))</f>
        <v/>
      </c>
      <c r="B1735" s="67"/>
      <c r="C1735" s="259" t="str">
        <f>IF($B1735="","",VLOOKUP($B1735,資料表!$A:$C,2,FALSE))</f>
        <v/>
      </c>
      <c r="D1735" s="259" t="str">
        <f>IF($B1735="","",VLOOKUP($B1735,資料表!$A:$C,3,FALSE))</f>
        <v/>
      </c>
      <c r="E1735" s="263"/>
      <c r="F1735" s="261" t="str">
        <f>IF($E1735="","",VLOOKUP($E1735,資料表!$G:$I,2,FALSE))</f>
        <v/>
      </c>
      <c r="G1735" s="262" t="str">
        <f>IF($E1735="","",VLOOKUP($E1735,資料表!$G:$I,3,FALSE))</f>
        <v/>
      </c>
      <c r="H1735" s="71"/>
      <c r="I1735" s="72"/>
      <c r="J1735" s="70"/>
      <c r="K1735" s="278">
        <f t="shared" si="55"/>
        <v>0</v>
      </c>
      <c r="L1735" s="278">
        <f t="shared" si="56"/>
        <v>0</v>
      </c>
      <c r="M1735" s="75"/>
      <c r="N1735" s="76"/>
      <c r="O1735" s="76"/>
      <c r="P1735" s="77"/>
    </row>
    <row r="1736" spans="1:16" ht="20.100000000000001" customHeight="1">
      <c r="A1736" s="290" t="str">
        <f>IF(B1736="","",VLOOKUP(B1736,資料表!$A$3:$E$298,5,0))</f>
        <v/>
      </c>
      <c r="B1736" s="67"/>
      <c r="C1736" s="259" t="str">
        <f>IF($B1736="","",VLOOKUP($B1736,資料表!$A:$C,2,FALSE))</f>
        <v/>
      </c>
      <c r="D1736" s="259" t="str">
        <f>IF($B1736="","",VLOOKUP($B1736,資料表!$A:$C,3,FALSE))</f>
        <v/>
      </c>
      <c r="E1736" s="263"/>
      <c r="F1736" s="261" t="str">
        <f>IF($E1736="","",VLOOKUP($E1736,資料表!$G:$I,2,FALSE))</f>
        <v/>
      </c>
      <c r="G1736" s="262" t="str">
        <f>IF($E1736="","",VLOOKUP($E1736,資料表!$G:$I,3,FALSE))</f>
        <v/>
      </c>
      <c r="H1736" s="71"/>
      <c r="I1736" s="72"/>
      <c r="J1736" s="70"/>
      <c r="K1736" s="278">
        <f t="shared" si="55"/>
        <v>0</v>
      </c>
      <c r="L1736" s="278">
        <f t="shared" si="56"/>
        <v>0</v>
      </c>
      <c r="M1736" s="75"/>
      <c r="N1736" s="76"/>
      <c r="O1736" s="76"/>
      <c r="P1736" s="77"/>
    </row>
    <row r="1737" spans="1:16" ht="20.100000000000001" customHeight="1">
      <c r="A1737" s="290" t="str">
        <f>IF(B1737="","",VLOOKUP(B1737,資料表!$A$3:$E$298,5,0))</f>
        <v/>
      </c>
      <c r="B1737" s="67"/>
      <c r="C1737" s="259" t="str">
        <f>IF($B1737="","",VLOOKUP($B1737,資料表!$A:$C,2,FALSE))</f>
        <v/>
      </c>
      <c r="D1737" s="259" t="str">
        <f>IF($B1737="","",VLOOKUP($B1737,資料表!$A:$C,3,FALSE))</f>
        <v/>
      </c>
      <c r="E1737" s="263"/>
      <c r="F1737" s="261" t="str">
        <f>IF($E1737="","",VLOOKUP($E1737,資料表!$G:$I,2,FALSE))</f>
        <v/>
      </c>
      <c r="G1737" s="262" t="str">
        <f>IF($E1737="","",VLOOKUP($E1737,資料表!$G:$I,3,FALSE))</f>
        <v/>
      </c>
      <c r="H1737" s="71"/>
      <c r="I1737" s="72"/>
      <c r="J1737" s="70"/>
      <c r="K1737" s="278">
        <f t="shared" si="55"/>
        <v>0</v>
      </c>
      <c r="L1737" s="278">
        <f t="shared" si="56"/>
        <v>0</v>
      </c>
      <c r="M1737" s="75"/>
      <c r="N1737" s="76"/>
      <c r="O1737" s="76"/>
      <c r="P1737" s="77"/>
    </row>
    <row r="1738" spans="1:16" ht="20.100000000000001" customHeight="1">
      <c r="A1738" s="290" t="str">
        <f>IF(B1738="","",VLOOKUP(B1738,資料表!$A$3:$E$298,5,0))</f>
        <v/>
      </c>
      <c r="B1738" s="67"/>
      <c r="C1738" s="259" t="str">
        <f>IF($B1738="","",VLOOKUP($B1738,資料表!$A:$C,2,FALSE))</f>
        <v/>
      </c>
      <c r="D1738" s="259" t="str">
        <f>IF($B1738="","",VLOOKUP($B1738,資料表!$A:$C,3,FALSE))</f>
        <v/>
      </c>
      <c r="E1738" s="263"/>
      <c r="F1738" s="261" t="str">
        <f>IF($E1738="","",VLOOKUP($E1738,資料表!$G:$I,2,FALSE))</f>
        <v/>
      </c>
      <c r="G1738" s="262" t="str">
        <f>IF($E1738="","",VLOOKUP($E1738,資料表!$G:$I,3,FALSE))</f>
        <v/>
      </c>
      <c r="H1738" s="71"/>
      <c r="I1738" s="72"/>
      <c r="J1738" s="70"/>
      <c r="K1738" s="278">
        <f t="shared" si="55"/>
        <v>0</v>
      </c>
      <c r="L1738" s="278">
        <f t="shared" si="56"/>
        <v>0</v>
      </c>
      <c r="M1738" s="75"/>
      <c r="N1738" s="76"/>
      <c r="O1738" s="76"/>
      <c r="P1738" s="77"/>
    </row>
    <row r="1739" spans="1:16" ht="20.100000000000001" customHeight="1">
      <c r="A1739" s="290" t="str">
        <f>IF(B1739="","",VLOOKUP(B1739,資料表!$A$3:$E$298,5,0))</f>
        <v/>
      </c>
      <c r="B1739" s="67"/>
      <c r="C1739" s="259" t="str">
        <f>IF($B1739="","",VLOOKUP($B1739,資料表!$A:$C,2,FALSE))</f>
        <v/>
      </c>
      <c r="D1739" s="259" t="str">
        <f>IF($B1739="","",VLOOKUP($B1739,資料表!$A:$C,3,FALSE))</f>
        <v/>
      </c>
      <c r="E1739" s="263"/>
      <c r="F1739" s="261" t="str">
        <f>IF($E1739="","",VLOOKUP($E1739,資料表!$G:$I,2,FALSE))</f>
        <v/>
      </c>
      <c r="G1739" s="262" t="str">
        <f>IF($E1739="","",VLOOKUP($E1739,資料表!$G:$I,3,FALSE))</f>
        <v/>
      </c>
      <c r="H1739" s="71"/>
      <c r="I1739" s="72"/>
      <c r="J1739" s="70"/>
      <c r="K1739" s="278">
        <f t="shared" ref="K1739:K1802" si="57">IF(OR($M1739=1,$M1739=""),ROUND($J1739*0.05,0),0)</f>
        <v>0</v>
      </c>
      <c r="L1739" s="278">
        <f t="shared" si="56"/>
        <v>0</v>
      </c>
      <c r="M1739" s="75"/>
      <c r="N1739" s="76"/>
      <c r="O1739" s="76"/>
      <c r="P1739" s="77"/>
    </row>
    <row r="1740" spans="1:16" ht="20.100000000000001" customHeight="1">
      <c r="A1740" s="290" t="str">
        <f>IF(B1740="","",VLOOKUP(B1740,資料表!$A$3:$E$298,5,0))</f>
        <v/>
      </c>
      <c r="B1740" s="67"/>
      <c r="C1740" s="259" t="str">
        <f>IF($B1740="","",VLOOKUP($B1740,資料表!$A:$C,2,FALSE))</f>
        <v/>
      </c>
      <c r="D1740" s="259" t="str">
        <f>IF($B1740="","",VLOOKUP($B1740,資料表!$A:$C,3,FALSE))</f>
        <v/>
      </c>
      <c r="E1740" s="263"/>
      <c r="F1740" s="261" t="str">
        <f>IF($E1740="","",VLOOKUP($E1740,資料表!$G:$I,2,FALSE))</f>
        <v/>
      </c>
      <c r="G1740" s="262" t="str">
        <f>IF($E1740="","",VLOOKUP($E1740,資料表!$G:$I,3,FALSE))</f>
        <v/>
      </c>
      <c r="H1740" s="71"/>
      <c r="I1740" s="72"/>
      <c r="J1740" s="70"/>
      <c r="K1740" s="278">
        <f t="shared" si="57"/>
        <v>0</v>
      </c>
      <c r="L1740" s="278">
        <f t="shared" si="56"/>
        <v>0</v>
      </c>
      <c r="M1740" s="75"/>
      <c r="N1740" s="76"/>
      <c r="O1740" s="76"/>
      <c r="P1740" s="77"/>
    </row>
    <row r="1741" spans="1:16" ht="20.100000000000001" customHeight="1">
      <c r="A1741" s="290" t="str">
        <f>IF(B1741="","",VLOOKUP(B1741,資料表!$A$3:$E$298,5,0))</f>
        <v/>
      </c>
      <c r="B1741" s="67"/>
      <c r="C1741" s="259" t="str">
        <f>IF($B1741="","",VLOOKUP($B1741,資料表!$A:$C,2,FALSE))</f>
        <v/>
      </c>
      <c r="D1741" s="259" t="str">
        <f>IF($B1741="","",VLOOKUP($B1741,資料表!$A:$C,3,FALSE))</f>
        <v/>
      </c>
      <c r="E1741" s="263"/>
      <c r="F1741" s="261" t="str">
        <f>IF($E1741="","",VLOOKUP($E1741,資料表!$G:$I,2,FALSE))</f>
        <v/>
      </c>
      <c r="G1741" s="262" t="str">
        <f>IF($E1741="","",VLOOKUP($E1741,資料表!$G:$I,3,FALSE))</f>
        <v/>
      </c>
      <c r="H1741" s="71"/>
      <c r="I1741" s="72"/>
      <c r="J1741" s="70"/>
      <c r="K1741" s="278">
        <f t="shared" si="57"/>
        <v>0</v>
      </c>
      <c r="L1741" s="278">
        <f t="shared" si="56"/>
        <v>0</v>
      </c>
      <c r="M1741" s="75"/>
      <c r="N1741" s="76"/>
      <c r="O1741" s="76"/>
      <c r="P1741" s="77"/>
    </row>
    <row r="1742" spans="1:16" ht="20.100000000000001" customHeight="1">
      <c r="A1742" s="290" t="str">
        <f>IF(B1742="","",VLOOKUP(B1742,資料表!$A$3:$E$298,5,0))</f>
        <v/>
      </c>
      <c r="B1742" s="67"/>
      <c r="C1742" s="259" t="str">
        <f>IF($B1742="","",VLOOKUP($B1742,資料表!$A:$C,2,FALSE))</f>
        <v/>
      </c>
      <c r="D1742" s="259" t="str">
        <f>IF($B1742="","",VLOOKUP($B1742,資料表!$A:$C,3,FALSE))</f>
        <v/>
      </c>
      <c r="E1742" s="263"/>
      <c r="F1742" s="261" t="str">
        <f>IF($E1742="","",VLOOKUP($E1742,資料表!$G:$I,2,FALSE))</f>
        <v/>
      </c>
      <c r="G1742" s="262" t="str">
        <f>IF($E1742="","",VLOOKUP($E1742,資料表!$G:$I,3,FALSE))</f>
        <v/>
      </c>
      <c r="H1742" s="71"/>
      <c r="I1742" s="72"/>
      <c r="J1742" s="70"/>
      <c r="K1742" s="278">
        <f t="shared" si="57"/>
        <v>0</v>
      </c>
      <c r="L1742" s="278">
        <f t="shared" si="56"/>
        <v>0</v>
      </c>
      <c r="M1742" s="75"/>
      <c r="N1742" s="76"/>
      <c r="O1742" s="76"/>
      <c r="P1742" s="77"/>
    </row>
    <row r="1743" spans="1:16" ht="20.100000000000001" customHeight="1">
      <c r="A1743" s="290" t="str">
        <f>IF(B1743="","",VLOOKUP(B1743,資料表!$A$3:$E$298,5,0))</f>
        <v/>
      </c>
      <c r="B1743" s="67"/>
      <c r="C1743" s="259" t="str">
        <f>IF($B1743="","",VLOOKUP($B1743,資料表!$A:$C,2,FALSE))</f>
        <v/>
      </c>
      <c r="D1743" s="259" t="str">
        <f>IF($B1743="","",VLOOKUP($B1743,資料表!$A:$C,3,FALSE))</f>
        <v/>
      </c>
      <c r="E1743" s="263"/>
      <c r="F1743" s="261" t="str">
        <f>IF($E1743="","",VLOOKUP($E1743,資料表!$G:$I,2,FALSE))</f>
        <v/>
      </c>
      <c r="G1743" s="262" t="str">
        <f>IF($E1743="","",VLOOKUP($E1743,資料表!$G:$I,3,FALSE))</f>
        <v/>
      </c>
      <c r="H1743" s="71"/>
      <c r="I1743" s="72"/>
      <c r="J1743" s="70"/>
      <c r="K1743" s="278">
        <f t="shared" si="57"/>
        <v>0</v>
      </c>
      <c r="L1743" s="278">
        <f t="shared" si="56"/>
        <v>0</v>
      </c>
      <c r="M1743" s="75"/>
      <c r="N1743" s="76"/>
      <c r="O1743" s="76"/>
      <c r="P1743" s="77"/>
    </row>
    <row r="1744" spans="1:16" ht="20.100000000000001" customHeight="1">
      <c r="A1744" s="290" t="str">
        <f>IF(B1744="","",VLOOKUP(B1744,資料表!$A$3:$E$298,5,0))</f>
        <v/>
      </c>
      <c r="B1744" s="67"/>
      <c r="C1744" s="259" t="str">
        <f>IF($B1744="","",VLOOKUP($B1744,資料表!$A:$C,2,FALSE))</f>
        <v/>
      </c>
      <c r="D1744" s="259" t="str">
        <f>IF($B1744="","",VLOOKUP($B1744,資料表!$A:$C,3,FALSE))</f>
        <v/>
      </c>
      <c r="E1744" s="263"/>
      <c r="F1744" s="261" t="str">
        <f>IF($E1744="","",VLOOKUP($E1744,資料表!$G:$I,2,FALSE))</f>
        <v/>
      </c>
      <c r="G1744" s="262" t="str">
        <f>IF($E1744="","",VLOOKUP($E1744,資料表!$G:$I,3,FALSE))</f>
        <v/>
      </c>
      <c r="H1744" s="71"/>
      <c r="I1744" s="72"/>
      <c r="J1744" s="70"/>
      <c r="K1744" s="278">
        <f t="shared" si="57"/>
        <v>0</v>
      </c>
      <c r="L1744" s="278">
        <f t="shared" si="56"/>
        <v>0</v>
      </c>
      <c r="M1744" s="75"/>
      <c r="N1744" s="76"/>
      <c r="O1744" s="76"/>
      <c r="P1744" s="77"/>
    </row>
    <row r="1745" spans="1:16" ht="20.100000000000001" customHeight="1">
      <c r="A1745" s="290" t="str">
        <f>IF(B1745="","",VLOOKUP(B1745,資料表!$A$3:$E$298,5,0))</f>
        <v/>
      </c>
      <c r="B1745" s="67"/>
      <c r="C1745" s="259" t="str">
        <f>IF($B1745="","",VLOOKUP($B1745,資料表!$A:$C,2,FALSE))</f>
        <v/>
      </c>
      <c r="D1745" s="259" t="str">
        <f>IF($B1745="","",VLOOKUP($B1745,資料表!$A:$C,3,FALSE))</f>
        <v/>
      </c>
      <c r="E1745" s="263"/>
      <c r="F1745" s="261" t="str">
        <f>IF($E1745="","",VLOOKUP($E1745,資料表!$G:$I,2,FALSE))</f>
        <v/>
      </c>
      <c r="G1745" s="262" t="str">
        <f>IF($E1745="","",VLOOKUP($E1745,資料表!$G:$I,3,FALSE))</f>
        <v/>
      </c>
      <c r="H1745" s="71"/>
      <c r="I1745" s="72"/>
      <c r="J1745" s="70"/>
      <c r="K1745" s="278">
        <f t="shared" si="57"/>
        <v>0</v>
      </c>
      <c r="L1745" s="278">
        <f t="shared" si="56"/>
        <v>0</v>
      </c>
      <c r="M1745" s="75"/>
      <c r="N1745" s="76"/>
      <c r="O1745" s="76"/>
      <c r="P1745" s="77"/>
    </row>
    <row r="1746" spans="1:16" ht="20.100000000000001" customHeight="1">
      <c r="A1746" s="290" t="str">
        <f>IF(B1746="","",VLOOKUP(B1746,資料表!$A$3:$E$298,5,0))</f>
        <v/>
      </c>
      <c r="B1746" s="67"/>
      <c r="C1746" s="259" t="str">
        <f>IF($B1746="","",VLOOKUP($B1746,資料表!$A:$C,2,FALSE))</f>
        <v/>
      </c>
      <c r="D1746" s="259" t="str">
        <f>IF($B1746="","",VLOOKUP($B1746,資料表!$A:$C,3,FALSE))</f>
        <v/>
      </c>
      <c r="E1746" s="263"/>
      <c r="F1746" s="261" t="str">
        <f>IF($E1746="","",VLOOKUP($E1746,資料表!$G:$I,2,FALSE))</f>
        <v/>
      </c>
      <c r="G1746" s="262" t="str">
        <f>IF($E1746="","",VLOOKUP($E1746,資料表!$G:$I,3,FALSE))</f>
        <v/>
      </c>
      <c r="H1746" s="71"/>
      <c r="I1746" s="72"/>
      <c r="J1746" s="70"/>
      <c r="K1746" s="278">
        <f t="shared" si="57"/>
        <v>0</v>
      </c>
      <c r="L1746" s="278">
        <f t="shared" si="56"/>
        <v>0</v>
      </c>
      <c r="M1746" s="75"/>
      <c r="N1746" s="76"/>
      <c r="O1746" s="76"/>
      <c r="P1746" s="77"/>
    </row>
    <row r="1747" spans="1:16" ht="20.100000000000001" customHeight="1">
      <c r="A1747" s="290" t="str">
        <f>IF(B1747="","",VLOOKUP(B1747,資料表!$A$3:$E$298,5,0))</f>
        <v/>
      </c>
      <c r="B1747" s="67"/>
      <c r="C1747" s="259" t="str">
        <f>IF($B1747="","",VLOOKUP($B1747,資料表!$A:$C,2,FALSE))</f>
        <v/>
      </c>
      <c r="D1747" s="259" t="str">
        <f>IF($B1747="","",VLOOKUP($B1747,資料表!$A:$C,3,FALSE))</f>
        <v/>
      </c>
      <c r="E1747" s="263"/>
      <c r="F1747" s="261" t="str">
        <f>IF($E1747="","",VLOOKUP($E1747,資料表!$G:$I,2,FALSE))</f>
        <v/>
      </c>
      <c r="G1747" s="262" t="str">
        <f>IF($E1747="","",VLOOKUP($E1747,資料表!$G:$I,3,FALSE))</f>
        <v/>
      </c>
      <c r="H1747" s="71"/>
      <c r="I1747" s="72"/>
      <c r="J1747" s="70"/>
      <c r="K1747" s="278">
        <f t="shared" si="57"/>
        <v>0</v>
      </c>
      <c r="L1747" s="278">
        <f t="shared" si="56"/>
        <v>0</v>
      </c>
      <c r="M1747" s="75"/>
      <c r="N1747" s="76"/>
      <c r="O1747" s="76"/>
      <c r="P1747" s="77"/>
    </row>
    <row r="1748" spans="1:16" ht="20.100000000000001" customHeight="1">
      <c r="A1748" s="290" t="str">
        <f>IF(B1748="","",VLOOKUP(B1748,資料表!$A$3:$E$298,5,0))</f>
        <v/>
      </c>
      <c r="B1748" s="67"/>
      <c r="C1748" s="259" t="str">
        <f>IF($B1748="","",VLOOKUP($B1748,資料表!$A:$C,2,FALSE))</f>
        <v/>
      </c>
      <c r="D1748" s="259" t="str">
        <f>IF($B1748="","",VLOOKUP($B1748,資料表!$A:$C,3,FALSE))</f>
        <v/>
      </c>
      <c r="E1748" s="263"/>
      <c r="F1748" s="261" t="str">
        <f>IF($E1748="","",VLOOKUP($E1748,資料表!$G:$I,2,FALSE))</f>
        <v/>
      </c>
      <c r="G1748" s="262" t="str">
        <f>IF($E1748="","",VLOOKUP($E1748,資料表!$G:$I,3,FALSE))</f>
        <v/>
      </c>
      <c r="H1748" s="71"/>
      <c r="I1748" s="72"/>
      <c r="J1748" s="70"/>
      <c r="K1748" s="278">
        <f t="shared" si="57"/>
        <v>0</v>
      </c>
      <c r="L1748" s="278">
        <f t="shared" si="56"/>
        <v>0</v>
      </c>
      <c r="M1748" s="75"/>
      <c r="N1748" s="76"/>
      <c r="O1748" s="76"/>
      <c r="P1748" s="77"/>
    </row>
    <row r="1749" spans="1:16" ht="20.100000000000001" customHeight="1">
      <c r="A1749" s="290" t="str">
        <f>IF(B1749="","",VLOOKUP(B1749,資料表!$A$3:$E$298,5,0))</f>
        <v/>
      </c>
      <c r="B1749" s="67"/>
      <c r="C1749" s="259" t="str">
        <f>IF($B1749="","",VLOOKUP($B1749,資料表!$A:$C,2,FALSE))</f>
        <v/>
      </c>
      <c r="D1749" s="259" t="str">
        <f>IF($B1749="","",VLOOKUP($B1749,資料表!$A:$C,3,FALSE))</f>
        <v/>
      </c>
      <c r="E1749" s="263"/>
      <c r="F1749" s="261" t="str">
        <f>IF($E1749="","",VLOOKUP($E1749,資料表!$G:$I,2,FALSE))</f>
        <v/>
      </c>
      <c r="G1749" s="262" t="str">
        <f>IF($E1749="","",VLOOKUP($E1749,資料表!$G:$I,3,FALSE))</f>
        <v/>
      </c>
      <c r="H1749" s="71"/>
      <c r="I1749" s="72"/>
      <c r="J1749" s="70"/>
      <c r="K1749" s="278">
        <f t="shared" si="57"/>
        <v>0</v>
      </c>
      <c r="L1749" s="278">
        <f t="shared" si="56"/>
        <v>0</v>
      </c>
      <c r="M1749" s="75"/>
      <c r="N1749" s="76"/>
      <c r="O1749" s="76"/>
      <c r="P1749" s="77"/>
    </row>
    <row r="1750" spans="1:16" ht="20.100000000000001" customHeight="1">
      <c r="A1750" s="290" t="str">
        <f>IF(B1750="","",VLOOKUP(B1750,資料表!$A$3:$E$298,5,0))</f>
        <v/>
      </c>
      <c r="B1750" s="67"/>
      <c r="C1750" s="259" t="str">
        <f>IF($B1750="","",VLOOKUP($B1750,資料表!$A:$C,2,FALSE))</f>
        <v/>
      </c>
      <c r="D1750" s="259" t="str">
        <f>IF($B1750="","",VLOOKUP($B1750,資料表!$A:$C,3,FALSE))</f>
        <v/>
      </c>
      <c r="E1750" s="263"/>
      <c r="F1750" s="261" t="str">
        <f>IF($E1750="","",VLOOKUP($E1750,資料表!$G:$I,2,FALSE))</f>
        <v/>
      </c>
      <c r="G1750" s="262" t="str">
        <f>IF($E1750="","",VLOOKUP($E1750,資料表!$G:$I,3,FALSE))</f>
        <v/>
      </c>
      <c r="H1750" s="71"/>
      <c r="I1750" s="72"/>
      <c r="J1750" s="70"/>
      <c r="K1750" s="278">
        <f t="shared" si="57"/>
        <v>0</v>
      </c>
      <c r="L1750" s="278">
        <f t="shared" si="56"/>
        <v>0</v>
      </c>
      <c r="M1750" s="75"/>
      <c r="N1750" s="76"/>
      <c r="O1750" s="76"/>
      <c r="P1750" s="77"/>
    </row>
    <row r="1751" spans="1:16" ht="20.100000000000001" customHeight="1">
      <c r="A1751" s="290" t="str">
        <f>IF(B1751="","",VLOOKUP(B1751,資料表!$A$3:$E$298,5,0))</f>
        <v/>
      </c>
      <c r="B1751" s="67"/>
      <c r="C1751" s="259" t="str">
        <f>IF($B1751="","",VLOOKUP($B1751,資料表!$A:$C,2,FALSE))</f>
        <v/>
      </c>
      <c r="D1751" s="259" t="str">
        <f>IF($B1751="","",VLOOKUP($B1751,資料表!$A:$C,3,FALSE))</f>
        <v/>
      </c>
      <c r="E1751" s="263"/>
      <c r="F1751" s="261" t="str">
        <f>IF($E1751="","",VLOOKUP($E1751,資料表!$G:$I,2,FALSE))</f>
        <v/>
      </c>
      <c r="G1751" s="262" t="str">
        <f>IF($E1751="","",VLOOKUP($E1751,資料表!$G:$I,3,FALSE))</f>
        <v/>
      </c>
      <c r="H1751" s="71"/>
      <c r="I1751" s="72"/>
      <c r="J1751" s="70"/>
      <c r="K1751" s="278">
        <f t="shared" si="57"/>
        <v>0</v>
      </c>
      <c r="L1751" s="278">
        <f t="shared" si="56"/>
        <v>0</v>
      </c>
      <c r="M1751" s="75"/>
      <c r="N1751" s="76"/>
      <c r="O1751" s="76"/>
      <c r="P1751" s="77"/>
    </row>
    <row r="1752" spans="1:16" ht="20.100000000000001" customHeight="1">
      <c r="A1752" s="290" t="str">
        <f>IF(B1752="","",VLOOKUP(B1752,資料表!$A$3:$E$298,5,0))</f>
        <v/>
      </c>
      <c r="B1752" s="67"/>
      <c r="C1752" s="259" t="str">
        <f>IF($B1752="","",VLOOKUP($B1752,資料表!$A:$C,2,FALSE))</f>
        <v/>
      </c>
      <c r="D1752" s="259" t="str">
        <f>IF($B1752="","",VLOOKUP($B1752,資料表!$A:$C,3,FALSE))</f>
        <v/>
      </c>
      <c r="E1752" s="263"/>
      <c r="F1752" s="261" t="str">
        <f>IF($E1752="","",VLOOKUP($E1752,資料表!$G:$I,2,FALSE))</f>
        <v/>
      </c>
      <c r="G1752" s="262" t="str">
        <f>IF($E1752="","",VLOOKUP($E1752,資料表!$G:$I,3,FALSE))</f>
        <v/>
      </c>
      <c r="H1752" s="71"/>
      <c r="I1752" s="72"/>
      <c r="J1752" s="70"/>
      <c r="K1752" s="278">
        <f t="shared" si="57"/>
        <v>0</v>
      </c>
      <c r="L1752" s="278">
        <f t="shared" si="56"/>
        <v>0</v>
      </c>
      <c r="M1752" s="75"/>
      <c r="N1752" s="76"/>
      <c r="O1752" s="76"/>
      <c r="P1752" s="77"/>
    </row>
    <row r="1753" spans="1:16" ht="20.100000000000001" customHeight="1">
      <c r="A1753" s="290" t="str">
        <f>IF(B1753="","",VLOOKUP(B1753,資料表!$A$3:$E$298,5,0))</f>
        <v/>
      </c>
      <c r="B1753" s="67"/>
      <c r="C1753" s="259" t="str">
        <f>IF($B1753="","",VLOOKUP($B1753,資料表!$A:$C,2,FALSE))</f>
        <v/>
      </c>
      <c r="D1753" s="259" t="str">
        <f>IF($B1753="","",VLOOKUP($B1753,資料表!$A:$C,3,FALSE))</f>
        <v/>
      </c>
      <c r="E1753" s="263"/>
      <c r="F1753" s="261" t="str">
        <f>IF($E1753="","",VLOOKUP($E1753,資料表!$G:$I,2,FALSE))</f>
        <v/>
      </c>
      <c r="G1753" s="262" t="str">
        <f>IF($E1753="","",VLOOKUP($E1753,資料表!$G:$I,3,FALSE))</f>
        <v/>
      </c>
      <c r="H1753" s="71"/>
      <c r="I1753" s="72"/>
      <c r="J1753" s="70"/>
      <c r="K1753" s="278">
        <f t="shared" si="57"/>
        <v>0</v>
      </c>
      <c r="L1753" s="278">
        <f t="shared" si="56"/>
        <v>0</v>
      </c>
      <c r="M1753" s="75"/>
      <c r="N1753" s="76"/>
      <c r="O1753" s="76"/>
      <c r="P1753" s="77"/>
    </row>
    <row r="1754" spans="1:16" ht="20.100000000000001" customHeight="1">
      <c r="A1754" s="290" t="str">
        <f>IF(B1754="","",VLOOKUP(B1754,資料表!$A$3:$E$298,5,0))</f>
        <v/>
      </c>
      <c r="B1754" s="67"/>
      <c r="C1754" s="259" t="str">
        <f>IF($B1754="","",VLOOKUP($B1754,資料表!$A:$C,2,FALSE))</f>
        <v/>
      </c>
      <c r="D1754" s="259" t="str">
        <f>IF($B1754="","",VLOOKUP($B1754,資料表!$A:$C,3,FALSE))</f>
        <v/>
      </c>
      <c r="E1754" s="263"/>
      <c r="F1754" s="261" t="str">
        <f>IF($E1754="","",VLOOKUP($E1754,資料表!$G:$I,2,FALSE))</f>
        <v/>
      </c>
      <c r="G1754" s="262" t="str">
        <f>IF($E1754="","",VLOOKUP($E1754,資料表!$G:$I,3,FALSE))</f>
        <v/>
      </c>
      <c r="H1754" s="71"/>
      <c r="I1754" s="72"/>
      <c r="J1754" s="70"/>
      <c r="K1754" s="278">
        <f t="shared" si="57"/>
        <v>0</v>
      </c>
      <c r="L1754" s="278">
        <f t="shared" si="56"/>
        <v>0</v>
      </c>
      <c r="M1754" s="75"/>
      <c r="N1754" s="76"/>
      <c r="O1754" s="76"/>
      <c r="P1754" s="77"/>
    </row>
    <row r="1755" spans="1:16" ht="20.100000000000001" customHeight="1">
      <c r="A1755" s="290" t="str">
        <f>IF(B1755="","",VLOOKUP(B1755,資料表!$A$3:$E$298,5,0))</f>
        <v/>
      </c>
      <c r="B1755" s="67"/>
      <c r="C1755" s="259" t="str">
        <f>IF($B1755="","",VLOOKUP($B1755,資料表!$A:$C,2,FALSE))</f>
        <v/>
      </c>
      <c r="D1755" s="259" t="str">
        <f>IF($B1755="","",VLOOKUP($B1755,資料表!$A:$C,3,FALSE))</f>
        <v/>
      </c>
      <c r="E1755" s="263"/>
      <c r="F1755" s="261" t="str">
        <f>IF($E1755="","",VLOOKUP($E1755,資料表!$G:$I,2,FALSE))</f>
        <v/>
      </c>
      <c r="G1755" s="262" t="str">
        <f>IF($E1755="","",VLOOKUP($E1755,資料表!$G:$I,3,FALSE))</f>
        <v/>
      </c>
      <c r="H1755" s="71"/>
      <c r="I1755" s="72"/>
      <c r="J1755" s="70"/>
      <c r="K1755" s="278">
        <f t="shared" si="57"/>
        <v>0</v>
      </c>
      <c r="L1755" s="278">
        <f t="shared" si="56"/>
        <v>0</v>
      </c>
      <c r="M1755" s="75"/>
      <c r="N1755" s="76"/>
      <c r="O1755" s="76"/>
      <c r="P1755" s="77"/>
    </row>
    <row r="1756" spans="1:16" ht="20.100000000000001" customHeight="1">
      <c r="A1756" s="290" t="str">
        <f>IF(B1756="","",VLOOKUP(B1756,資料表!$A$3:$E$298,5,0))</f>
        <v/>
      </c>
      <c r="B1756" s="67"/>
      <c r="C1756" s="259" t="str">
        <f>IF($B1756="","",VLOOKUP($B1756,資料表!$A:$C,2,FALSE))</f>
        <v/>
      </c>
      <c r="D1756" s="259" t="str">
        <f>IF($B1756="","",VLOOKUP($B1756,資料表!$A:$C,3,FALSE))</f>
        <v/>
      </c>
      <c r="E1756" s="263"/>
      <c r="F1756" s="261" t="str">
        <f>IF($E1756="","",VLOOKUP($E1756,資料表!$G:$I,2,FALSE))</f>
        <v/>
      </c>
      <c r="G1756" s="262" t="str">
        <f>IF($E1756="","",VLOOKUP($E1756,資料表!$G:$I,3,FALSE))</f>
        <v/>
      </c>
      <c r="H1756" s="71"/>
      <c r="I1756" s="72"/>
      <c r="J1756" s="70"/>
      <c r="K1756" s="278">
        <f t="shared" si="57"/>
        <v>0</v>
      </c>
      <c r="L1756" s="278">
        <f t="shared" si="56"/>
        <v>0</v>
      </c>
      <c r="M1756" s="75"/>
      <c r="N1756" s="76"/>
      <c r="O1756" s="76"/>
      <c r="P1756" s="77"/>
    </row>
    <row r="1757" spans="1:16" ht="20.100000000000001" customHeight="1">
      <c r="A1757" s="290" t="str">
        <f>IF(B1757="","",VLOOKUP(B1757,資料表!$A$3:$E$298,5,0))</f>
        <v/>
      </c>
      <c r="B1757" s="67"/>
      <c r="C1757" s="259" t="str">
        <f>IF($B1757="","",VLOOKUP($B1757,資料表!$A:$C,2,FALSE))</f>
        <v/>
      </c>
      <c r="D1757" s="259" t="str">
        <f>IF($B1757="","",VLOOKUP($B1757,資料表!$A:$C,3,FALSE))</f>
        <v/>
      </c>
      <c r="E1757" s="263"/>
      <c r="F1757" s="261" t="str">
        <f>IF($E1757="","",VLOOKUP($E1757,資料表!$G:$I,2,FALSE))</f>
        <v/>
      </c>
      <c r="G1757" s="262" t="str">
        <f>IF($E1757="","",VLOOKUP($E1757,資料表!$G:$I,3,FALSE))</f>
        <v/>
      </c>
      <c r="H1757" s="71"/>
      <c r="I1757" s="72"/>
      <c r="J1757" s="70"/>
      <c r="K1757" s="278">
        <f t="shared" si="57"/>
        <v>0</v>
      </c>
      <c r="L1757" s="278">
        <f t="shared" si="56"/>
        <v>0</v>
      </c>
      <c r="M1757" s="75"/>
      <c r="N1757" s="76"/>
      <c r="O1757" s="76"/>
      <c r="P1757" s="77"/>
    </row>
    <row r="1758" spans="1:16" ht="20.100000000000001" customHeight="1">
      <c r="A1758" s="290" t="str">
        <f>IF(B1758="","",VLOOKUP(B1758,資料表!$A$3:$E$298,5,0))</f>
        <v/>
      </c>
      <c r="B1758" s="67"/>
      <c r="C1758" s="259" t="str">
        <f>IF($B1758="","",VLOOKUP($B1758,資料表!$A:$C,2,FALSE))</f>
        <v/>
      </c>
      <c r="D1758" s="259" t="str">
        <f>IF($B1758="","",VLOOKUP($B1758,資料表!$A:$C,3,FALSE))</f>
        <v/>
      </c>
      <c r="E1758" s="263"/>
      <c r="F1758" s="261" t="str">
        <f>IF($E1758="","",VLOOKUP($E1758,資料表!$G:$I,2,FALSE))</f>
        <v/>
      </c>
      <c r="G1758" s="262" t="str">
        <f>IF($E1758="","",VLOOKUP($E1758,資料表!$G:$I,3,FALSE))</f>
        <v/>
      </c>
      <c r="H1758" s="71"/>
      <c r="I1758" s="72"/>
      <c r="J1758" s="70"/>
      <c r="K1758" s="278">
        <f t="shared" si="57"/>
        <v>0</v>
      </c>
      <c r="L1758" s="278">
        <f t="shared" si="56"/>
        <v>0</v>
      </c>
      <c r="M1758" s="75"/>
      <c r="N1758" s="76"/>
      <c r="O1758" s="76"/>
      <c r="P1758" s="77"/>
    </row>
    <row r="1759" spans="1:16" ht="20.100000000000001" customHeight="1">
      <c r="A1759" s="290" t="str">
        <f>IF(B1759="","",VLOOKUP(B1759,資料表!$A$3:$E$298,5,0))</f>
        <v/>
      </c>
      <c r="B1759" s="67"/>
      <c r="C1759" s="259" t="str">
        <f>IF($B1759="","",VLOOKUP($B1759,資料表!$A:$C,2,FALSE))</f>
        <v/>
      </c>
      <c r="D1759" s="259" t="str">
        <f>IF($B1759="","",VLOOKUP($B1759,資料表!$A:$C,3,FALSE))</f>
        <v/>
      </c>
      <c r="E1759" s="263"/>
      <c r="F1759" s="261" t="str">
        <f>IF($E1759="","",VLOOKUP($E1759,資料表!$G:$I,2,FALSE))</f>
        <v/>
      </c>
      <c r="G1759" s="262" t="str">
        <f>IF($E1759="","",VLOOKUP($E1759,資料表!$G:$I,3,FALSE))</f>
        <v/>
      </c>
      <c r="H1759" s="71"/>
      <c r="I1759" s="72"/>
      <c r="J1759" s="70"/>
      <c r="K1759" s="278">
        <f t="shared" si="57"/>
        <v>0</v>
      </c>
      <c r="L1759" s="278">
        <f t="shared" si="56"/>
        <v>0</v>
      </c>
      <c r="M1759" s="75"/>
      <c r="N1759" s="76"/>
      <c r="O1759" s="76"/>
      <c r="P1759" s="77"/>
    </row>
    <row r="1760" spans="1:16" ht="20.100000000000001" customHeight="1">
      <c r="A1760" s="290" t="str">
        <f>IF(B1760="","",VLOOKUP(B1760,資料表!$A$3:$E$298,5,0))</f>
        <v/>
      </c>
      <c r="B1760" s="67"/>
      <c r="C1760" s="259" t="str">
        <f>IF($B1760="","",VLOOKUP($B1760,資料表!$A:$C,2,FALSE))</f>
        <v/>
      </c>
      <c r="D1760" s="259" t="str">
        <f>IF($B1760="","",VLOOKUP($B1760,資料表!$A:$C,3,FALSE))</f>
        <v/>
      </c>
      <c r="E1760" s="263"/>
      <c r="F1760" s="261" t="str">
        <f>IF($E1760="","",VLOOKUP($E1760,資料表!$G:$I,2,FALSE))</f>
        <v/>
      </c>
      <c r="G1760" s="262" t="str">
        <f>IF($E1760="","",VLOOKUP($E1760,資料表!$G:$I,3,FALSE))</f>
        <v/>
      </c>
      <c r="H1760" s="71"/>
      <c r="I1760" s="72"/>
      <c r="J1760" s="70"/>
      <c r="K1760" s="278">
        <f t="shared" si="57"/>
        <v>0</v>
      </c>
      <c r="L1760" s="278">
        <f t="shared" si="56"/>
        <v>0</v>
      </c>
      <c r="M1760" s="75"/>
      <c r="N1760" s="76"/>
      <c r="O1760" s="76"/>
      <c r="P1760" s="77"/>
    </row>
    <row r="1761" spans="1:16" ht="20.100000000000001" customHeight="1">
      <c r="A1761" s="290" t="str">
        <f>IF(B1761="","",VLOOKUP(B1761,資料表!$A$3:$E$298,5,0))</f>
        <v/>
      </c>
      <c r="B1761" s="67"/>
      <c r="C1761" s="259" t="str">
        <f>IF($B1761="","",VLOOKUP($B1761,資料表!$A:$C,2,FALSE))</f>
        <v/>
      </c>
      <c r="D1761" s="259" t="str">
        <f>IF($B1761="","",VLOOKUP($B1761,資料表!$A:$C,3,FALSE))</f>
        <v/>
      </c>
      <c r="E1761" s="263"/>
      <c r="F1761" s="261" t="str">
        <f>IF($E1761="","",VLOOKUP($E1761,資料表!$G:$I,2,FALSE))</f>
        <v/>
      </c>
      <c r="G1761" s="262" t="str">
        <f>IF($E1761="","",VLOOKUP($E1761,資料表!$G:$I,3,FALSE))</f>
        <v/>
      </c>
      <c r="H1761" s="71"/>
      <c r="I1761" s="72"/>
      <c r="J1761" s="70"/>
      <c r="K1761" s="278">
        <f t="shared" si="57"/>
        <v>0</v>
      </c>
      <c r="L1761" s="278">
        <f t="shared" si="56"/>
        <v>0</v>
      </c>
      <c r="M1761" s="75"/>
      <c r="N1761" s="76"/>
      <c r="O1761" s="76"/>
      <c r="P1761" s="77"/>
    </row>
    <row r="1762" spans="1:16" ht="20.100000000000001" customHeight="1">
      <c r="A1762" s="290" t="str">
        <f>IF(B1762="","",VLOOKUP(B1762,資料表!$A$3:$E$298,5,0))</f>
        <v/>
      </c>
      <c r="B1762" s="67"/>
      <c r="C1762" s="259" t="str">
        <f>IF($B1762="","",VLOOKUP($B1762,資料表!$A:$C,2,FALSE))</f>
        <v/>
      </c>
      <c r="D1762" s="259" t="str">
        <f>IF($B1762="","",VLOOKUP($B1762,資料表!$A:$C,3,FALSE))</f>
        <v/>
      </c>
      <c r="E1762" s="263"/>
      <c r="F1762" s="261" t="str">
        <f>IF($E1762="","",VLOOKUP($E1762,資料表!$G:$I,2,FALSE))</f>
        <v/>
      </c>
      <c r="G1762" s="262" t="str">
        <f>IF($E1762="","",VLOOKUP($E1762,資料表!$G:$I,3,FALSE))</f>
        <v/>
      </c>
      <c r="H1762" s="71"/>
      <c r="I1762" s="72"/>
      <c r="J1762" s="70"/>
      <c r="K1762" s="278">
        <f t="shared" si="57"/>
        <v>0</v>
      </c>
      <c r="L1762" s="278">
        <f t="shared" si="56"/>
        <v>0</v>
      </c>
      <c r="M1762" s="75"/>
      <c r="N1762" s="76"/>
      <c r="O1762" s="76"/>
      <c r="P1762" s="77"/>
    </row>
    <row r="1763" spans="1:16" ht="20.100000000000001" customHeight="1">
      <c r="A1763" s="290" t="str">
        <f>IF(B1763="","",VLOOKUP(B1763,資料表!$A$3:$E$298,5,0))</f>
        <v/>
      </c>
      <c r="B1763" s="67"/>
      <c r="C1763" s="259" t="str">
        <f>IF($B1763="","",VLOOKUP($B1763,資料表!$A:$C,2,FALSE))</f>
        <v/>
      </c>
      <c r="D1763" s="259" t="str">
        <f>IF($B1763="","",VLOOKUP($B1763,資料表!$A:$C,3,FALSE))</f>
        <v/>
      </c>
      <c r="E1763" s="263"/>
      <c r="F1763" s="261" t="str">
        <f>IF($E1763="","",VLOOKUP($E1763,資料表!$G:$I,2,FALSE))</f>
        <v/>
      </c>
      <c r="G1763" s="262" t="str">
        <f>IF($E1763="","",VLOOKUP($E1763,資料表!$G:$I,3,FALSE))</f>
        <v/>
      </c>
      <c r="H1763" s="71"/>
      <c r="I1763" s="72"/>
      <c r="J1763" s="70"/>
      <c r="K1763" s="278">
        <f t="shared" si="57"/>
        <v>0</v>
      </c>
      <c r="L1763" s="278">
        <f t="shared" si="56"/>
        <v>0</v>
      </c>
      <c r="M1763" s="75"/>
      <c r="N1763" s="76"/>
      <c r="O1763" s="76"/>
      <c r="P1763" s="77"/>
    </row>
    <row r="1764" spans="1:16" ht="20.100000000000001" customHeight="1">
      <c r="A1764" s="290" t="str">
        <f>IF(B1764="","",VLOOKUP(B1764,資料表!$A$3:$E$298,5,0))</f>
        <v/>
      </c>
      <c r="B1764" s="67"/>
      <c r="C1764" s="259" t="str">
        <f>IF($B1764="","",VLOOKUP($B1764,資料表!$A:$C,2,FALSE))</f>
        <v/>
      </c>
      <c r="D1764" s="259" t="str">
        <f>IF($B1764="","",VLOOKUP($B1764,資料表!$A:$C,3,FALSE))</f>
        <v/>
      </c>
      <c r="E1764" s="263"/>
      <c r="F1764" s="261" t="str">
        <f>IF($E1764="","",VLOOKUP($E1764,資料表!$G:$I,2,FALSE))</f>
        <v/>
      </c>
      <c r="G1764" s="262" t="str">
        <f>IF($E1764="","",VLOOKUP($E1764,資料表!$G:$I,3,FALSE))</f>
        <v/>
      </c>
      <c r="H1764" s="71"/>
      <c r="I1764" s="72"/>
      <c r="J1764" s="70"/>
      <c r="K1764" s="278">
        <f t="shared" si="57"/>
        <v>0</v>
      </c>
      <c r="L1764" s="278">
        <f t="shared" si="56"/>
        <v>0</v>
      </c>
      <c r="M1764" s="75"/>
      <c r="N1764" s="76"/>
      <c r="O1764" s="76"/>
      <c r="P1764" s="77"/>
    </row>
    <row r="1765" spans="1:16" ht="20.100000000000001" customHeight="1">
      <c r="A1765" s="290" t="str">
        <f>IF(B1765="","",VLOOKUP(B1765,資料表!$A$3:$E$298,5,0))</f>
        <v/>
      </c>
      <c r="B1765" s="67"/>
      <c r="C1765" s="259" t="str">
        <f>IF($B1765="","",VLOOKUP($B1765,資料表!$A:$C,2,FALSE))</f>
        <v/>
      </c>
      <c r="D1765" s="259" t="str">
        <f>IF($B1765="","",VLOOKUP($B1765,資料表!$A:$C,3,FALSE))</f>
        <v/>
      </c>
      <c r="E1765" s="263"/>
      <c r="F1765" s="261" t="str">
        <f>IF($E1765="","",VLOOKUP($E1765,資料表!$G:$I,2,FALSE))</f>
        <v/>
      </c>
      <c r="G1765" s="262" t="str">
        <f>IF($E1765="","",VLOOKUP($E1765,資料表!$G:$I,3,FALSE))</f>
        <v/>
      </c>
      <c r="H1765" s="71"/>
      <c r="I1765" s="72"/>
      <c r="J1765" s="70"/>
      <c r="K1765" s="278">
        <f t="shared" si="57"/>
        <v>0</v>
      </c>
      <c r="L1765" s="278">
        <f t="shared" ref="L1765:L1828" si="58">SUM(J1765:K1765)</f>
        <v>0</v>
      </c>
      <c r="M1765" s="75"/>
      <c r="N1765" s="76"/>
      <c r="O1765" s="76"/>
      <c r="P1765" s="77"/>
    </row>
    <row r="1766" spans="1:16" ht="20.100000000000001" customHeight="1">
      <c r="A1766" s="290" t="str">
        <f>IF(B1766="","",VLOOKUP(B1766,資料表!$A$3:$E$298,5,0))</f>
        <v/>
      </c>
      <c r="B1766" s="67"/>
      <c r="C1766" s="259" t="str">
        <f>IF($B1766="","",VLOOKUP($B1766,資料表!$A:$C,2,FALSE))</f>
        <v/>
      </c>
      <c r="D1766" s="259" t="str">
        <f>IF($B1766="","",VLOOKUP($B1766,資料表!$A:$C,3,FALSE))</f>
        <v/>
      </c>
      <c r="E1766" s="263"/>
      <c r="F1766" s="261" t="str">
        <f>IF($E1766="","",VLOOKUP($E1766,資料表!$G:$I,2,FALSE))</f>
        <v/>
      </c>
      <c r="G1766" s="262" t="str">
        <f>IF($E1766="","",VLOOKUP($E1766,資料表!$G:$I,3,FALSE))</f>
        <v/>
      </c>
      <c r="H1766" s="71"/>
      <c r="I1766" s="72"/>
      <c r="J1766" s="70"/>
      <c r="K1766" s="278">
        <f t="shared" si="57"/>
        <v>0</v>
      </c>
      <c r="L1766" s="278">
        <f t="shared" si="58"/>
        <v>0</v>
      </c>
      <c r="M1766" s="75"/>
      <c r="N1766" s="76"/>
      <c r="O1766" s="76"/>
      <c r="P1766" s="77"/>
    </row>
    <row r="1767" spans="1:16" ht="20.100000000000001" customHeight="1">
      <c r="A1767" s="290" t="str">
        <f>IF(B1767="","",VLOOKUP(B1767,資料表!$A$3:$E$298,5,0))</f>
        <v/>
      </c>
      <c r="B1767" s="67"/>
      <c r="C1767" s="259" t="str">
        <f>IF($B1767="","",VLOOKUP($B1767,資料表!$A:$C,2,FALSE))</f>
        <v/>
      </c>
      <c r="D1767" s="259" t="str">
        <f>IF($B1767="","",VLOOKUP($B1767,資料表!$A:$C,3,FALSE))</f>
        <v/>
      </c>
      <c r="E1767" s="263"/>
      <c r="F1767" s="261" t="str">
        <f>IF($E1767="","",VLOOKUP($E1767,資料表!$G:$I,2,FALSE))</f>
        <v/>
      </c>
      <c r="G1767" s="262" t="str">
        <f>IF($E1767="","",VLOOKUP($E1767,資料表!$G:$I,3,FALSE))</f>
        <v/>
      </c>
      <c r="H1767" s="71"/>
      <c r="I1767" s="72"/>
      <c r="J1767" s="70"/>
      <c r="K1767" s="278">
        <f t="shared" si="57"/>
        <v>0</v>
      </c>
      <c r="L1767" s="278">
        <f t="shared" si="58"/>
        <v>0</v>
      </c>
      <c r="M1767" s="75"/>
      <c r="N1767" s="76"/>
      <c r="O1767" s="76"/>
      <c r="P1767" s="77"/>
    </row>
    <row r="1768" spans="1:16" ht="20.100000000000001" customHeight="1">
      <c r="A1768" s="290" t="str">
        <f>IF(B1768="","",VLOOKUP(B1768,資料表!$A$3:$E$298,5,0))</f>
        <v/>
      </c>
      <c r="B1768" s="67"/>
      <c r="C1768" s="259" t="str">
        <f>IF($B1768="","",VLOOKUP($B1768,資料表!$A:$C,2,FALSE))</f>
        <v/>
      </c>
      <c r="D1768" s="259" t="str">
        <f>IF($B1768="","",VLOOKUP($B1768,資料表!$A:$C,3,FALSE))</f>
        <v/>
      </c>
      <c r="E1768" s="263"/>
      <c r="F1768" s="261" t="str">
        <f>IF($E1768="","",VLOOKUP($E1768,資料表!$G:$I,2,FALSE))</f>
        <v/>
      </c>
      <c r="G1768" s="262" t="str">
        <f>IF($E1768="","",VLOOKUP($E1768,資料表!$G:$I,3,FALSE))</f>
        <v/>
      </c>
      <c r="H1768" s="71"/>
      <c r="I1768" s="72"/>
      <c r="J1768" s="70"/>
      <c r="K1768" s="278">
        <f t="shared" si="57"/>
        <v>0</v>
      </c>
      <c r="L1768" s="278">
        <f t="shared" si="58"/>
        <v>0</v>
      </c>
      <c r="M1768" s="75"/>
      <c r="N1768" s="76"/>
      <c r="O1768" s="76"/>
      <c r="P1768" s="77"/>
    </row>
    <row r="1769" spans="1:16" ht="20.100000000000001" customHeight="1">
      <c r="A1769" s="290" t="str">
        <f>IF(B1769="","",VLOOKUP(B1769,資料表!$A$3:$E$298,5,0))</f>
        <v/>
      </c>
      <c r="B1769" s="67"/>
      <c r="C1769" s="259" t="str">
        <f>IF($B1769="","",VLOOKUP($B1769,資料表!$A:$C,2,FALSE))</f>
        <v/>
      </c>
      <c r="D1769" s="259" t="str">
        <f>IF($B1769="","",VLOOKUP($B1769,資料表!$A:$C,3,FALSE))</f>
        <v/>
      </c>
      <c r="E1769" s="263"/>
      <c r="F1769" s="261" t="str">
        <f>IF($E1769="","",VLOOKUP($E1769,資料表!$G:$I,2,FALSE))</f>
        <v/>
      </c>
      <c r="G1769" s="262" t="str">
        <f>IF($E1769="","",VLOOKUP($E1769,資料表!$G:$I,3,FALSE))</f>
        <v/>
      </c>
      <c r="H1769" s="71"/>
      <c r="I1769" s="72"/>
      <c r="J1769" s="70"/>
      <c r="K1769" s="278">
        <f t="shared" si="57"/>
        <v>0</v>
      </c>
      <c r="L1769" s="278">
        <f t="shared" si="58"/>
        <v>0</v>
      </c>
      <c r="M1769" s="75"/>
      <c r="N1769" s="76"/>
      <c r="O1769" s="76"/>
      <c r="P1769" s="77"/>
    </row>
    <row r="1770" spans="1:16" ht="20.100000000000001" customHeight="1">
      <c r="A1770" s="290" t="str">
        <f>IF(B1770="","",VLOOKUP(B1770,資料表!$A$3:$E$298,5,0))</f>
        <v/>
      </c>
      <c r="B1770" s="67"/>
      <c r="C1770" s="259" t="str">
        <f>IF($B1770="","",VLOOKUP($B1770,資料表!$A:$C,2,FALSE))</f>
        <v/>
      </c>
      <c r="D1770" s="259" t="str">
        <f>IF($B1770="","",VLOOKUP($B1770,資料表!$A:$C,3,FALSE))</f>
        <v/>
      </c>
      <c r="E1770" s="263"/>
      <c r="F1770" s="261" t="str">
        <f>IF($E1770="","",VLOOKUP($E1770,資料表!$G:$I,2,FALSE))</f>
        <v/>
      </c>
      <c r="G1770" s="262" t="str">
        <f>IF($E1770="","",VLOOKUP($E1770,資料表!$G:$I,3,FALSE))</f>
        <v/>
      </c>
      <c r="H1770" s="71"/>
      <c r="I1770" s="72"/>
      <c r="J1770" s="70"/>
      <c r="K1770" s="278">
        <f t="shared" si="57"/>
        <v>0</v>
      </c>
      <c r="L1770" s="278">
        <f t="shared" si="58"/>
        <v>0</v>
      </c>
      <c r="M1770" s="75"/>
      <c r="N1770" s="76"/>
      <c r="O1770" s="76"/>
      <c r="P1770" s="77"/>
    </row>
    <row r="1771" spans="1:16" ht="20.100000000000001" customHeight="1">
      <c r="A1771" s="290" t="str">
        <f>IF(B1771="","",VLOOKUP(B1771,資料表!$A$3:$E$298,5,0))</f>
        <v/>
      </c>
      <c r="B1771" s="67"/>
      <c r="C1771" s="259" t="str">
        <f>IF($B1771="","",VLOOKUP($B1771,資料表!$A:$C,2,FALSE))</f>
        <v/>
      </c>
      <c r="D1771" s="259" t="str">
        <f>IF($B1771="","",VLOOKUP($B1771,資料表!$A:$C,3,FALSE))</f>
        <v/>
      </c>
      <c r="E1771" s="263"/>
      <c r="F1771" s="261" t="str">
        <f>IF($E1771="","",VLOOKUP($E1771,資料表!$G:$I,2,FALSE))</f>
        <v/>
      </c>
      <c r="G1771" s="262" t="str">
        <f>IF($E1771="","",VLOOKUP($E1771,資料表!$G:$I,3,FALSE))</f>
        <v/>
      </c>
      <c r="H1771" s="71"/>
      <c r="I1771" s="72"/>
      <c r="J1771" s="70"/>
      <c r="K1771" s="278">
        <f t="shared" si="57"/>
        <v>0</v>
      </c>
      <c r="L1771" s="278">
        <f t="shared" si="58"/>
        <v>0</v>
      </c>
      <c r="M1771" s="75"/>
      <c r="N1771" s="76"/>
      <c r="O1771" s="76"/>
      <c r="P1771" s="77"/>
    </row>
    <row r="1772" spans="1:16" ht="20.100000000000001" customHeight="1">
      <c r="A1772" s="290" t="str">
        <f>IF(B1772="","",VLOOKUP(B1772,資料表!$A$3:$E$298,5,0))</f>
        <v/>
      </c>
      <c r="B1772" s="67"/>
      <c r="C1772" s="259" t="str">
        <f>IF($B1772="","",VLOOKUP($B1772,資料表!$A:$C,2,FALSE))</f>
        <v/>
      </c>
      <c r="D1772" s="259" t="str">
        <f>IF($B1772="","",VLOOKUP($B1772,資料表!$A:$C,3,FALSE))</f>
        <v/>
      </c>
      <c r="E1772" s="263"/>
      <c r="F1772" s="261" t="str">
        <f>IF($E1772="","",VLOOKUP($E1772,資料表!$G:$I,2,FALSE))</f>
        <v/>
      </c>
      <c r="G1772" s="262" t="str">
        <f>IF($E1772="","",VLOOKUP($E1772,資料表!$G:$I,3,FALSE))</f>
        <v/>
      </c>
      <c r="H1772" s="71"/>
      <c r="I1772" s="72"/>
      <c r="J1772" s="70"/>
      <c r="K1772" s="278">
        <f t="shared" si="57"/>
        <v>0</v>
      </c>
      <c r="L1772" s="278">
        <f t="shared" si="58"/>
        <v>0</v>
      </c>
      <c r="M1772" s="75"/>
      <c r="N1772" s="76"/>
      <c r="O1772" s="76"/>
      <c r="P1772" s="77"/>
    </row>
    <row r="1773" spans="1:16" ht="20.100000000000001" customHeight="1">
      <c r="A1773" s="290" t="str">
        <f>IF(B1773="","",VLOOKUP(B1773,資料表!$A$3:$E$298,5,0))</f>
        <v/>
      </c>
      <c r="B1773" s="67"/>
      <c r="C1773" s="259" t="str">
        <f>IF($B1773="","",VLOOKUP($B1773,資料表!$A:$C,2,FALSE))</f>
        <v/>
      </c>
      <c r="D1773" s="259" t="str">
        <f>IF($B1773="","",VLOOKUP($B1773,資料表!$A:$C,3,FALSE))</f>
        <v/>
      </c>
      <c r="E1773" s="263"/>
      <c r="F1773" s="261" t="str">
        <f>IF($E1773="","",VLOOKUP($E1773,資料表!$G:$I,2,FALSE))</f>
        <v/>
      </c>
      <c r="G1773" s="262" t="str">
        <f>IF($E1773="","",VLOOKUP($E1773,資料表!$G:$I,3,FALSE))</f>
        <v/>
      </c>
      <c r="H1773" s="71"/>
      <c r="I1773" s="72"/>
      <c r="J1773" s="70"/>
      <c r="K1773" s="278">
        <f t="shared" si="57"/>
        <v>0</v>
      </c>
      <c r="L1773" s="278">
        <f t="shared" si="58"/>
        <v>0</v>
      </c>
      <c r="M1773" s="75"/>
      <c r="N1773" s="76"/>
      <c r="O1773" s="76"/>
      <c r="P1773" s="77"/>
    </row>
    <row r="1774" spans="1:16" ht="20.100000000000001" customHeight="1">
      <c r="A1774" s="290" t="str">
        <f>IF(B1774="","",VLOOKUP(B1774,資料表!$A$3:$E$298,5,0))</f>
        <v/>
      </c>
      <c r="B1774" s="67"/>
      <c r="C1774" s="259" t="str">
        <f>IF($B1774="","",VLOOKUP($B1774,資料表!$A:$C,2,FALSE))</f>
        <v/>
      </c>
      <c r="D1774" s="259" t="str">
        <f>IF($B1774="","",VLOOKUP($B1774,資料表!$A:$C,3,FALSE))</f>
        <v/>
      </c>
      <c r="E1774" s="263"/>
      <c r="F1774" s="261" t="str">
        <f>IF($E1774="","",VLOOKUP($E1774,資料表!$G:$I,2,FALSE))</f>
        <v/>
      </c>
      <c r="G1774" s="262" t="str">
        <f>IF($E1774="","",VLOOKUP($E1774,資料表!$G:$I,3,FALSE))</f>
        <v/>
      </c>
      <c r="H1774" s="71"/>
      <c r="I1774" s="72"/>
      <c r="J1774" s="70"/>
      <c r="K1774" s="278">
        <f t="shared" si="57"/>
        <v>0</v>
      </c>
      <c r="L1774" s="278">
        <f t="shared" si="58"/>
        <v>0</v>
      </c>
      <c r="M1774" s="75"/>
      <c r="N1774" s="76"/>
      <c r="O1774" s="76"/>
      <c r="P1774" s="77"/>
    </row>
    <row r="1775" spans="1:16" ht="20.100000000000001" customHeight="1">
      <c r="A1775" s="290" t="str">
        <f>IF(B1775="","",VLOOKUP(B1775,資料表!$A$3:$E$298,5,0))</f>
        <v/>
      </c>
      <c r="B1775" s="67"/>
      <c r="C1775" s="259" t="str">
        <f>IF($B1775="","",VLOOKUP($B1775,資料表!$A:$C,2,FALSE))</f>
        <v/>
      </c>
      <c r="D1775" s="259" t="str">
        <f>IF($B1775="","",VLOOKUP($B1775,資料表!$A:$C,3,FALSE))</f>
        <v/>
      </c>
      <c r="E1775" s="263"/>
      <c r="F1775" s="261" t="str">
        <f>IF($E1775="","",VLOOKUP($E1775,資料表!$G:$I,2,FALSE))</f>
        <v/>
      </c>
      <c r="G1775" s="262" t="str">
        <f>IF($E1775="","",VLOOKUP($E1775,資料表!$G:$I,3,FALSE))</f>
        <v/>
      </c>
      <c r="H1775" s="71"/>
      <c r="I1775" s="72"/>
      <c r="J1775" s="70"/>
      <c r="K1775" s="278">
        <f t="shared" si="57"/>
        <v>0</v>
      </c>
      <c r="L1775" s="278">
        <f t="shared" si="58"/>
        <v>0</v>
      </c>
      <c r="M1775" s="75"/>
      <c r="N1775" s="76"/>
      <c r="O1775" s="76"/>
      <c r="P1775" s="77"/>
    </row>
    <row r="1776" spans="1:16" ht="20.100000000000001" customHeight="1">
      <c r="A1776" s="290" t="str">
        <f>IF(B1776="","",VLOOKUP(B1776,資料表!$A$3:$E$298,5,0))</f>
        <v/>
      </c>
      <c r="B1776" s="67"/>
      <c r="C1776" s="259" t="str">
        <f>IF($B1776="","",VLOOKUP($B1776,資料表!$A:$C,2,FALSE))</f>
        <v/>
      </c>
      <c r="D1776" s="259" t="str">
        <f>IF($B1776="","",VLOOKUP($B1776,資料表!$A:$C,3,FALSE))</f>
        <v/>
      </c>
      <c r="E1776" s="263"/>
      <c r="F1776" s="261" t="str">
        <f>IF($E1776="","",VLOOKUP($E1776,資料表!$G:$I,2,FALSE))</f>
        <v/>
      </c>
      <c r="G1776" s="262" t="str">
        <f>IF($E1776="","",VLOOKUP($E1776,資料表!$G:$I,3,FALSE))</f>
        <v/>
      </c>
      <c r="H1776" s="71"/>
      <c r="I1776" s="72"/>
      <c r="J1776" s="70"/>
      <c r="K1776" s="278">
        <f t="shared" si="57"/>
        <v>0</v>
      </c>
      <c r="L1776" s="278">
        <f t="shared" si="58"/>
        <v>0</v>
      </c>
      <c r="M1776" s="75"/>
      <c r="N1776" s="76"/>
      <c r="O1776" s="76"/>
      <c r="P1776" s="77"/>
    </row>
    <row r="1777" spans="1:16" ht="20.100000000000001" customHeight="1">
      <c r="A1777" s="290" t="str">
        <f>IF(B1777="","",VLOOKUP(B1777,資料表!$A$3:$E$298,5,0))</f>
        <v/>
      </c>
      <c r="B1777" s="67"/>
      <c r="C1777" s="259" t="str">
        <f>IF($B1777="","",VLOOKUP($B1777,資料表!$A:$C,2,FALSE))</f>
        <v/>
      </c>
      <c r="D1777" s="259" t="str">
        <f>IF($B1777="","",VLOOKUP($B1777,資料表!$A:$C,3,FALSE))</f>
        <v/>
      </c>
      <c r="E1777" s="263"/>
      <c r="F1777" s="261" t="str">
        <f>IF($E1777="","",VLOOKUP($E1777,資料表!$G:$I,2,FALSE))</f>
        <v/>
      </c>
      <c r="G1777" s="262" t="str">
        <f>IF($E1777="","",VLOOKUP($E1777,資料表!$G:$I,3,FALSE))</f>
        <v/>
      </c>
      <c r="H1777" s="71"/>
      <c r="I1777" s="72"/>
      <c r="J1777" s="70"/>
      <c r="K1777" s="278">
        <f t="shared" si="57"/>
        <v>0</v>
      </c>
      <c r="L1777" s="278">
        <f t="shared" si="58"/>
        <v>0</v>
      </c>
      <c r="M1777" s="75"/>
      <c r="N1777" s="76"/>
      <c r="O1777" s="76"/>
      <c r="P1777" s="77"/>
    </row>
    <row r="1778" spans="1:16" ht="20.100000000000001" customHeight="1">
      <c r="A1778" s="290" t="str">
        <f>IF(B1778="","",VLOOKUP(B1778,資料表!$A$3:$E$298,5,0))</f>
        <v/>
      </c>
      <c r="B1778" s="67"/>
      <c r="C1778" s="259" t="str">
        <f>IF($B1778="","",VLOOKUP($B1778,資料表!$A:$C,2,FALSE))</f>
        <v/>
      </c>
      <c r="D1778" s="259" t="str">
        <f>IF($B1778="","",VLOOKUP($B1778,資料表!$A:$C,3,FALSE))</f>
        <v/>
      </c>
      <c r="E1778" s="263"/>
      <c r="F1778" s="261" t="str">
        <f>IF($E1778="","",VLOOKUP($E1778,資料表!$G:$I,2,FALSE))</f>
        <v/>
      </c>
      <c r="G1778" s="262" t="str">
        <f>IF($E1778="","",VLOOKUP($E1778,資料表!$G:$I,3,FALSE))</f>
        <v/>
      </c>
      <c r="H1778" s="71"/>
      <c r="I1778" s="72"/>
      <c r="J1778" s="70"/>
      <c r="K1778" s="278">
        <f t="shared" si="57"/>
        <v>0</v>
      </c>
      <c r="L1778" s="278">
        <f t="shared" si="58"/>
        <v>0</v>
      </c>
      <c r="M1778" s="75"/>
      <c r="N1778" s="76"/>
      <c r="O1778" s="76"/>
      <c r="P1778" s="77"/>
    </row>
    <row r="1779" spans="1:16" ht="20.100000000000001" customHeight="1">
      <c r="A1779" s="290" t="str">
        <f>IF(B1779="","",VLOOKUP(B1779,資料表!$A$3:$E$298,5,0))</f>
        <v/>
      </c>
      <c r="B1779" s="67"/>
      <c r="C1779" s="259" t="str">
        <f>IF($B1779="","",VLOOKUP($B1779,資料表!$A:$C,2,FALSE))</f>
        <v/>
      </c>
      <c r="D1779" s="259" t="str">
        <f>IF($B1779="","",VLOOKUP($B1779,資料表!$A:$C,3,FALSE))</f>
        <v/>
      </c>
      <c r="E1779" s="263"/>
      <c r="F1779" s="261" t="str">
        <f>IF($E1779="","",VLOOKUP($E1779,資料表!$G:$I,2,FALSE))</f>
        <v/>
      </c>
      <c r="G1779" s="262" t="str">
        <f>IF($E1779="","",VLOOKUP($E1779,資料表!$G:$I,3,FALSE))</f>
        <v/>
      </c>
      <c r="H1779" s="71"/>
      <c r="I1779" s="72"/>
      <c r="J1779" s="70"/>
      <c r="K1779" s="278">
        <f t="shared" si="57"/>
        <v>0</v>
      </c>
      <c r="L1779" s="278">
        <f t="shared" si="58"/>
        <v>0</v>
      </c>
      <c r="M1779" s="75"/>
      <c r="N1779" s="76"/>
      <c r="O1779" s="76"/>
      <c r="P1779" s="77"/>
    </row>
    <row r="1780" spans="1:16" ht="20.100000000000001" customHeight="1">
      <c r="A1780" s="290" t="str">
        <f>IF(B1780="","",VLOOKUP(B1780,資料表!$A$3:$E$298,5,0))</f>
        <v/>
      </c>
      <c r="B1780" s="67"/>
      <c r="C1780" s="259" t="str">
        <f>IF($B1780="","",VLOOKUP($B1780,資料表!$A:$C,2,FALSE))</f>
        <v/>
      </c>
      <c r="D1780" s="259" t="str">
        <f>IF($B1780="","",VLOOKUP($B1780,資料表!$A:$C,3,FALSE))</f>
        <v/>
      </c>
      <c r="E1780" s="263"/>
      <c r="F1780" s="261" t="str">
        <f>IF($E1780="","",VLOOKUP($E1780,資料表!$G:$I,2,FALSE))</f>
        <v/>
      </c>
      <c r="G1780" s="262" t="str">
        <f>IF($E1780="","",VLOOKUP($E1780,資料表!$G:$I,3,FALSE))</f>
        <v/>
      </c>
      <c r="H1780" s="71"/>
      <c r="I1780" s="72"/>
      <c r="J1780" s="70"/>
      <c r="K1780" s="278">
        <f t="shared" si="57"/>
        <v>0</v>
      </c>
      <c r="L1780" s="278">
        <f t="shared" si="58"/>
        <v>0</v>
      </c>
      <c r="M1780" s="75"/>
      <c r="N1780" s="76"/>
      <c r="O1780" s="76"/>
      <c r="P1780" s="77"/>
    </row>
    <row r="1781" spans="1:16" ht="20.100000000000001" customHeight="1">
      <c r="A1781" s="290" t="str">
        <f>IF(B1781="","",VLOOKUP(B1781,資料表!$A$3:$E$298,5,0))</f>
        <v/>
      </c>
      <c r="B1781" s="67"/>
      <c r="C1781" s="259" t="str">
        <f>IF($B1781="","",VLOOKUP($B1781,資料表!$A:$C,2,FALSE))</f>
        <v/>
      </c>
      <c r="D1781" s="259" t="str">
        <f>IF($B1781="","",VLOOKUP($B1781,資料表!$A:$C,3,FALSE))</f>
        <v/>
      </c>
      <c r="E1781" s="263"/>
      <c r="F1781" s="261" t="str">
        <f>IF($E1781="","",VLOOKUP($E1781,資料表!$G:$I,2,FALSE))</f>
        <v/>
      </c>
      <c r="G1781" s="262" t="str">
        <f>IF($E1781="","",VLOOKUP($E1781,資料表!$G:$I,3,FALSE))</f>
        <v/>
      </c>
      <c r="H1781" s="71"/>
      <c r="I1781" s="72"/>
      <c r="J1781" s="70"/>
      <c r="K1781" s="278">
        <f t="shared" si="57"/>
        <v>0</v>
      </c>
      <c r="L1781" s="278">
        <f t="shared" si="58"/>
        <v>0</v>
      </c>
      <c r="M1781" s="75"/>
      <c r="N1781" s="76"/>
      <c r="O1781" s="76"/>
      <c r="P1781" s="77"/>
    </row>
    <row r="1782" spans="1:16" ht="20.100000000000001" customHeight="1">
      <c r="A1782" s="290" t="str">
        <f>IF(B1782="","",VLOOKUP(B1782,資料表!$A$3:$E$298,5,0))</f>
        <v/>
      </c>
      <c r="B1782" s="67"/>
      <c r="C1782" s="259" t="str">
        <f>IF($B1782="","",VLOOKUP($B1782,資料表!$A:$C,2,FALSE))</f>
        <v/>
      </c>
      <c r="D1782" s="259" t="str">
        <f>IF($B1782="","",VLOOKUP($B1782,資料表!$A:$C,3,FALSE))</f>
        <v/>
      </c>
      <c r="E1782" s="263"/>
      <c r="F1782" s="261" t="str">
        <f>IF($E1782="","",VLOOKUP($E1782,資料表!$G:$I,2,FALSE))</f>
        <v/>
      </c>
      <c r="G1782" s="262" t="str">
        <f>IF($E1782="","",VLOOKUP($E1782,資料表!$G:$I,3,FALSE))</f>
        <v/>
      </c>
      <c r="H1782" s="71"/>
      <c r="I1782" s="72"/>
      <c r="J1782" s="70"/>
      <c r="K1782" s="278">
        <f t="shared" si="57"/>
        <v>0</v>
      </c>
      <c r="L1782" s="278">
        <f t="shared" si="58"/>
        <v>0</v>
      </c>
      <c r="M1782" s="75"/>
      <c r="N1782" s="76"/>
      <c r="O1782" s="76"/>
      <c r="P1782" s="77"/>
    </row>
    <row r="1783" spans="1:16" ht="20.100000000000001" customHeight="1">
      <c r="A1783" s="290" t="str">
        <f>IF(B1783="","",VLOOKUP(B1783,資料表!$A$3:$E$298,5,0))</f>
        <v/>
      </c>
      <c r="B1783" s="67"/>
      <c r="C1783" s="259" t="str">
        <f>IF($B1783="","",VLOOKUP($B1783,資料表!$A:$C,2,FALSE))</f>
        <v/>
      </c>
      <c r="D1783" s="259" t="str">
        <f>IF($B1783="","",VLOOKUP($B1783,資料表!$A:$C,3,FALSE))</f>
        <v/>
      </c>
      <c r="E1783" s="263"/>
      <c r="F1783" s="261" t="str">
        <f>IF($E1783="","",VLOOKUP($E1783,資料表!$G:$I,2,FALSE))</f>
        <v/>
      </c>
      <c r="G1783" s="262" t="str">
        <f>IF($E1783="","",VLOOKUP($E1783,資料表!$G:$I,3,FALSE))</f>
        <v/>
      </c>
      <c r="H1783" s="71"/>
      <c r="I1783" s="72"/>
      <c r="J1783" s="70"/>
      <c r="K1783" s="278">
        <f t="shared" si="57"/>
        <v>0</v>
      </c>
      <c r="L1783" s="278">
        <f t="shared" si="58"/>
        <v>0</v>
      </c>
      <c r="M1783" s="75"/>
      <c r="N1783" s="76"/>
      <c r="O1783" s="76"/>
      <c r="P1783" s="77"/>
    </row>
    <row r="1784" spans="1:16" ht="20.100000000000001" customHeight="1">
      <c r="A1784" s="290" t="str">
        <f>IF(B1784="","",VLOOKUP(B1784,資料表!$A$3:$E$298,5,0))</f>
        <v/>
      </c>
      <c r="B1784" s="67"/>
      <c r="C1784" s="259" t="str">
        <f>IF($B1784="","",VLOOKUP($B1784,資料表!$A:$C,2,FALSE))</f>
        <v/>
      </c>
      <c r="D1784" s="259" t="str">
        <f>IF($B1784="","",VLOOKUP($B1784,資料表!$A:$C,3,FALSE))</f>
        <v/>
      </c>
      <c r="E1784" s="263"/>
      <c r="F1784" s="261" t="str">
        <f>IF($E1784="","",VLOOKUP($E1784,資料表!$G:$I,2,FALSE))</f>
        <v/>
      </c>
      <c r="G1784" s="262" t="str">
        <f>IF($E1784="","",VLOOKUP($E1784,資料表!$G:$I,3,FALSE))</f>
        <v/>
      </c>
      <c r="H1784" s="71"/>
      <c r="I1784" s="72"/>
      <c r="J1784" s="70"/>
      <c r="K1784" s="278">
        <f t="shared" si="57"/>
        <v>0</v>
      </c>
      <c r="L1784" s="278">
        <f t="shared" si="58"/>
        <v>0</v>
      </c>
      <c r="M1784" s="75"/>
      <c r="N1784" s="76"/>
      <c r="O1784" s="76"/>
      <c r="P1784" s="77"/>
    </row>
    <row r="1785" spans="1:16" ht="20.100000000000001" customHeight="1">
      <c r="A1785" s="290" t="str">
        <f>IF(B1785="","",VLOOKUP(B1785,資料表!$A$3:$E$298,5,0))</f>
        <v/>
      </c>
      <c r="B1785" s="67"/>
      <c r="C1785" s="259" t="str">
        <f>IF($B1785="","",VLOOKUP($B1785,資料表!$A:$C,2,FALSE))</f>
        <v/>
      </c>
      <c r="D1785" s="259" t="str">
        <f>IF($B1785="","",VLOOKUP($B1785,資料表!$A:$C,3,FALSE))</f>
        <v/>
      </c>
      <c r="E1785" s="263"/>
      <c r="F1785" s="261" t="str">
        <f>IF($E1785="","",VLOOKUP($E1785,資料表!$G:$I,2,FALSE))</f>
        <v/>
      </c>
      <c r="G1785" s="262" t="str">
        <f>IF($E1785="","",VLOOKUP($E1785,資料表!$G:$I,3,FALSE))</f>
        <v/>
      </c>
      <c r="H1785" s="71"/>
      <c r="I1785" s="72"/>
      <c r="J1785" s="70"/>
      <c r="K1785" s="278">
        <f t="shared" si="57"/>
        <v>0</v>
      </c>
      <c r="L1785" s="278">
        <f t="shared" si="58"/>
        <v>0</v>
      </c>
      <c r="M1785" s="75"/>
      <c r="N1785" s="76"/>
      <c r="O1785" s="76"/>
      <c r="P1785" s="77"/>
    </row>
    <row r="1786" spans="1:16" ht="20.100000000000001" customHeight="1">
      <c r="A1786" s="290" t="str">
        <f>IF(B1786="","",VLOOKUP(B1786,資料表!$A$3:$E$298,5,0))</f>
        <v/>
      </c>
      <c r="B1786" s="67"/>
      <c r="C1786" s="259" t="str">
        <f>IF($B1786="","",VLOOKUP($B1786,資料表!$A:$C,2,FALSE))</f>
        <v/>
      </c>
      <c r="D1786" s="259" t="str">
        <f>IF($B1786="","",VLOOKUP($B1786,資料表!$A:$C,3,FALSE))</f>
        <v/>
      </c>
      <c r="E1786" s="263"/>
      <c r="F1786" s="261" t="str">
        <f>IF($E1786="","",VLOOKUP($E1786,資料表!$G:$I,2,FALSE))</f>
        <v/>
      </c>
      <c r="G1786" s="262" t="str">
        <f>IF($E1786="","",VLOOKUP($E1786,資料表!$G:$I,3,FALSE))</f>
        <v/>
      </c>
      <c r="H1786" s="71"/>
      <c r="I1786" s="72"/>
      <c r="J1786" s="70"/>
      <c r="K1786" s="278">
        <f t="shared" si="57"/>
        <v>0</v>
      </c>
      <c r="L1786" s="278">
        <f t="shared" si="58"/>
        <v>0</v>
      </c>
      <c r="M1786" s="75"/>
      <c r="N1786" s="76"/>
      <c r="O1786" s="76"/>
      <c r="P1786" s="77"/>
    </row>
    <row r="1787" spans="1:16" ht="20.100000000000001" customHeight="1">
      <c r="A1787" s="290" t="str">
        <f>IF(B1787="","",VLOOKUP(B1787,資料表!$A$3:$E$298,5,0))</f>
        <v/>
      </c>
      <c r="B1787" s="67"/>
      <c r="C1787" s="259" t="str">
        <f>IF($B1787="","",VLOOKUP($B1787,資料表!$A:$C,2,FALSE))</f>
        <v/>
      </c>
      <c r="D1787" s="259" t="str">
        <f>IF($B1787="","",VLOOKUP($B1787,資料表!$A:$C,3,FALSE))</f>
        <v/>
      </c>
      <c r="E1787" s="263"/>
      <c r="F1787" s="261" t="str">
        <f>IF($E1787="","",VLOOKUP($E1787,資料表!$G:$I,2,FALSE))</f>
        <v/>
      </c>
      <c r="G1787" s="262" t="str">
        <f>IF($E1787="","",VLOOKUP($E1787,資料表!$G:$I,3,FALSE))</f>
        <v/>
      </c>
      <c r="H1787" s="71"/>
      <c r="I1787" s="72"/>
      <c r="J1787" s="70"/>
      <c r="K1787" s="278">
        <f t="shared" si="57"/>
        <v>0</v>
      </c>
      <c r="L1787" s="278">
        <f t="shared" si="58"/>
        <v>0</v>
      </c>
      <c r="M1787" s="75"/>
      <c r="N1787" s="76"/>
      <c r="O1787" s="76"/>
      <c r="P1787" s="77"/>
    </row>
    <row r="1788" spans="1:16" ht="20.100000000000001" customHeight="1">
      <c r="A1788" s="290" t="str">
        <f>IF(B1788="","",VLOOKUP(B1788,資料表!$A$3:$E$298,5,0))</f>
        <v/>
      </c>
      <c r="B1788" s="67"/>
      <c r="C1788" s="259" t="str">
        <f>IF($B1788="","",VLOOKUP($B1788,資料表!$A:$C,2,FALSE))</f>
        <v/>
      </c>
      <c r="D1788" s="259" t="str">
        <f>IF($B1788="","",VLOOKUP($B1788,資料表!$A:$C,3,FALSE))</f>
        <v/>
      </c>
      <c r="E1788" s="263"/>
      <c r="F1788" s="261" t="str">
        <f>IF($E1788="","",VLOOKUP($E1788,資料表!$G:$I,2,FALSE))</f>
        <v/>
      </c>
      <c r="G1788" s="262" t="str">
        <f>IF($E1788="","",VLOOKUP($E1788,資料表!$G:$I,3,FALSE))</f>
        <v/>
      </c>
      <c r="H1788" s="71"/>
      <c r="I1788" s="72"/>
      <c r="J1788" s="70"/>
      <c r="K1788" s="278">
        <f t="shared" si="57"/>
        <v>0</v>
      </c>
      <c r="L1788" s="278">
        <f t="shared" si="58"/>
        <v>0</v>
      </c>
      <c r="M1788" s="75"/>
      <c r="N1788" s="76"/>
      <c r="O1788" s="76"/>
      <c r="P1788" s="77"/>
    </row>
    <row r="1789" spans="1:16" ht="20.100000000000001" customHeight="1">
      <c r="A1789" s="290" t="str">
        <f>IF(B1789="","",VLOOKUP(B1789,資料表!$A$3:$E$298,5,0))</f>
        <v/>
      </c>
      <c r="B1789" s="67"/>
      <c r="C1789" s="259" t="str">
        <f>IF($B1789="","",VLOOKUP($B1789,資料表!$A:$C,2,FALSE))</f>
        <v/>
      </c>
      <c r="D1789" s="259" t="str">
        <f>IF($B1789="","",VLOOKUP($B1789,資料表!$A:$C,3,FALSE))</f>
        <v/>
      </c>
      <c r="E1789" s="263"/>
      <c r="F1789" s="261" t="str">
        <f>IF($E1789="","",VLOOKUP($E1789,資料表!$G:$I,2,FALSE))</f>
        <v/>
      </c>
      <c r="G1789" s="262" t="str">
        <f>IF($E1789="","",VLOOKUP($E1789,資料表!$G:$I,3,FALSE))</f>
        <v/>
      </c>
      <c r="H1789" s="71"/>
      <c r="I1789" s="72"/>
      <c r="J1789" s="70"/>
      <c r="K1789" s="278">
        <f t="shared" si="57"/>
        <v>0</v>
      </c>
      <c r="L1789" s="278">
        <f t="shared" si="58"/>
        <v>0</v>
      </c>
      <c r="M1789" s="75"/>
      <c r="N1789" s="76"/>
      <c r="O1789" s="76"/>
      <c r="P1789" s="77"/>
    </row>
    <row r="1790" spans="1:16" ht="20.100000000000001" customHeight="1">
      <c r="A1790" s="290" t="str">
        <f>IF(B1790="","",VLOOKUP(B1790,資料表!$A$3:$E$298,5,0))</f>
        <v/>
      </c>
      <c r="B1790" s="67"/>
      <c r="C1790" s="259" t="str">
        <f>IF($B1790="","",VLOOKUP($B1790,資料表!$A:$C,2,FALSE))</f>
        <v/>
      </c>
      <c r="D1790" s="259" t="str">
        <f>IF($B1790="","",VLOOKUP($B1790,資料表!$A:$C,3,FALSE))</f>
        <v/>
      </c>
      <c r="E1790" s="263"/>
      <c r="F1790" s="261" t="str">
        <f>IF($E1790="","",VLOOKUP($E1790,資料表!$G:$I,2,FALSE))</f>
        <v/>
      </c>
      <c r="G1790" s="262" t="str">
        <f>IF($E1790="","",VLOOKUP($E1790,資料表!$G:$I,3,FALSE))</f>
        <v/>
      </c>
      <c r="H1790" s="71"/>
      <c r="I1790" s="72"/>
      <c r="J1790" s="70"/>
      <c r="K1790" s="278">
        <f t="shared" si="57"/>
        <v>0</v>
      </c>
      <c r="L1790" s="278">
        <f t="shared" si="58"/>
        <v>0</v>
      </c>
      <c r="M1790" s="75"/>
      <c r="N1790" s="76"/>
      <c r="O1790" s="76"/>
      <c r="P1790" s="77"/>
    </row>
    <row r="1791" spans="1:16" ht="20.100000000000001" customHeight="1">
      <c r="A1791" s="290" t="str">
        <f>IF(B1791="","",VLOOKUP(B1791,資料表!$A$3:$E$298,5,0))</f>
        <v/>
      </c>
      <c r="B1791" s="67"/>
      <c r="C1791" s="259" t="str">
        <f>IF($B1791="","",VLOOKUP($B1791,資料表!$A:$C,2,FALSE))</f>
        <v/>
      </c>
      <c r="D1791" s="259" t="str">
        <f>IF($B1791="","",VLOOKUP($B1791,資料表!$A:$C,3,FALSE))</f>
        <v/>
      </c>
      <c r="E1791" s="263"/>
      <c r="F1791" s="261" t="str">
        <f>IF($E1791="","",VLOOKUP($E1791,資料表!$G:$I,2,FALSE))</f>
        <v/>
      </c>
      <c r="G1791" s="262" t="str">
        <f>IF($E1791="","",VLOOKUP($E1791,資料表!$G:$I,3,FALSE))</f>
        <v/>
      </c>
      <c r="H1791" s="71"/>
      <c r="I1791" s="72"/>
      <c r="J1791" s="70"/>
      <c r="K1791" s="278">
        <f t="shared" si="57"/>
        <v>0</v>
      </c>
      <c r="L1791" s="278">
        <f t="shared" si="58"/>
        <v>0</v>
      </c>
      <c r="M1791" s="75"/>
      <c r="N1791" s="76"/>
      <c r="O1791" s="76"/>
      <c r="P1791" s="77"/>
    </row>
    <row r="1792" spans="1:16" ht="20.100000000000001" customHeight="1">
      <c r="A1792" s="290" t="str">
        <f>IF(B1792="","",VLOOKUP(B1792,資料表!$A$3:$E$298,5,0))</f>
        <v/>
      </c>
      <c r="B1792" s="67"/>
      <c r="C1792" s="259" t="str">
        <f>IF($B1792="","",VLOOKUP($B1792,資料表!$A:$C,2,FALSE))</f>
        <v/>
      </c>
      <c r="D1792" s="259" t="str">
        <f>IF($B1792="","",VLOOKUP($B1792,資料表!$A:$C,3,FALSE))</f>
        <v/>
      </c>
      <c r="E1792" s="263"/>
      <c r="F1792" s="261" t="str">
        <f>IF($E1792="","",VLOOKUP($E1792,資料表!$G:$I,2,FALSE))</f>
        <v/>
      </c>
      <c r="G1792" s="262" t="str">
        <f>IF($E1792="","",VLOOKUP($E1792,資料表!$G:$I,3,FALSE))</f>
        <v/>
      </c>
      <c r="H1792" s="71"/>
      <c r="I1792" s="72"/>
      <c r="J1792" s="70"/>
      <c r="K1792" s="278">
        <f t="shared" si="57"/>
        <v>0</v>
      </c>
      <c r="L1792" s="278">
        <f t="shared" si="58"/>
        <v>0</v>
      </c>
      <c r="M1792" s="75"/>
      <c r="N1792" s="76"/>
      <c r="O1792" s="76"/>
      <c r="P1792" s="77"/>
    </row>
    <row r="1793" spans="1:16" ht="20.100000000000001" customHeight="1">
      <c r="A1793" s="290" t="str">
        <f>IF(B1793="","",VLOOKUP(B1793,資料表!$A$3:$E$298,5,0))</f>
        <v/>
      </c>
      <c r="B1793" s="67"/>
      <c r="C1793" s="259" t="str">
        <f>IF($B1793="","",VLOOKUP($B1793,資料表!$A:$C,2,FALSE))</f>
        <v/>
      </c>
      <c r="D1793" s="259" t="str">
        <f>IF($B1793="","",VLOOKUP($B1793,資料表!$A:$C,3,FALSE))</f>
        <v/>
      </c>
      <c r="E1793" s="263"/>
      <c r="F1793" s="261" t="str">
        <f>IF($E1793="","",VLOOKUP($E1793,資料表!$G:$I,2,FALSE))</f>
        <v/>
      </c>
      <c r="G1793" s="262" t="str">
        <f>IF($E1793="","",VLOOKUP($E1793,資料表!$G:$I,3,FALSE))</f>
        <v/>
      </c>
      <c r="H1793" s="71"/>
      <c r="I1793" s="72"/>
      <c r="J1793" s="70"/>
      <c r="K1793" s="278">
        <f t="shared" si="57"/>
        <v>0</v>
      </c>
      <c r="L1793" s="278">
        <f t="shared" si="58"/>
        <v>0</v>
      </c>
      <c r="M1793" s="75"/>
      <c r="N1793" s="76"/>
      <c r="O1793" s="76"/>
      <c r="P1793" s="77"/>
    </row>
    <row r="1794" spans="1:16" ht="20.100000000000001" customHeight="1">
      <c r="A1794" s="290" t="str">
        <f>IF(B1794="","",VLOOKUP(B1794,資料表!$A$3:$E$298,5,0))</f>
        <v/>
      </c>
      <c r="B1794" s="67"/>
      <c r="C1794" s="259" t="str">
        <f>IF($B1794="","",VLOOKUP($B1794,資料表!$A:$C,2,FALSE))</f>
        <v/>
      </c>
      <c r="D1794" s="259" t="str">
        <f>IF($B1794="","",VLOOKUP($B1794,資料表!$A:$C,3,FALSE))</f>
        <v/>
      </c>
      <c r="E1794" s="263"/>
      <c r="F1794" s="261" t="str">
        <f>IF($E1794="","",VLOOKUP($E1794,資料表!$G:$I,2,FALSE))</f>
        <v/>
      </c>
      <c r="G1794" s="262" t="str">
        <f>IF($E1794="","",VLOOKUP($E1794,資料表!$G:$I,3,FALSE))</f>
        <v/>
      </c>
      <c r="H1794" s="71"/>
      <c r="I1794" s="72"/>
      <c r="J1794" s="70"/>
      <c r="K1794" s="278">
        <f t="shared" si="57"/>
        <v>0</v>
      </c>
      <c r="L1794" s="278">
        <f t="shared" si="58"/>
        <v>0</v>
      </c>
      <c r="M1794" s="75"/>
      <c r="N1794" s="76"/>
      <c r="O1794" s="76"/>
      <c r="P1794" s="77"/>
    </row>
    <row r="1795" spans="1:16" ht="20.100000000000001" customHeight="1">
      <c r="A1795" s="290" t="str">
        <f>IF(B1795="","",VLOOKUP(B1795,資料表!$A$3:$E$298,5,0))</f>
        <v/>
      </c>
      <c r="B1795" s="67"/>
      <c r="C1795" s="259" t="str">
        <f>IF($B1795="","",VLOOKUP($B1795,資料表!$A:$C,2,FALSE))</f>
        <v/>
      </c>
      <c r="D1795" s="259" t="str">
        <f>IF($B1795="","",VLOOKUP($B1795,資料表!$A:$C,3,FALSE))</f>
        <v/>
      </c>
      <c r="E1795" s="263"/>
      <c r="F1795" s="261" t="str">
        <f>IF($E1795="","",VLOOKUP($E1795,資料表!$G:$I,2,FALSE))</f>
        <v/>
      </c>
      <c r="G1795" s="262" t="str">
        <f>IF($E1795="","",VLOOKUP($E1795,資料表!$G:$I,3,FALSE))</f>
        <v/>
      </c>
      <c r="H1795" s="71"/>
      <c r="I1795" s="72"/>
      <c r="J1795" s="70"/>
      <c r="K1795" s="278">
        <f t="shared" si="57"/>
        <v>0</v>
      </c>
      <c r="L1795" s="278">
        <f t="shared" si="58"/>
        <v>0</v>
      </c>
      <c r="M1795" s="75"/>
      <c r="N1795" s="76"/>
      <c r="O1795" s="76"/>
      <c r="P1795" s="77"/>
    </row>
    <row r="1796" spans="1:16" ht="20.100000000000001" customHeight="1">
      <c r="A1796" s="290" t="str">
        <f>IF(B1796="","",VLOOKUP(B1796,資料表!$A$3:$E$298,5,0))</f>
        <v/>
      </c>
      <c r="B1796" s="67"/>
      <c r="C1796" s="259" t="str">
        <f>IF($B1796="","",VLOOKUP($B1796,資料表!$A:$C,2,FALSE))</f>
        <v/>
      </c>
      <c r="D1796" s="259" t="str">
        <f>IF($B1796="","",VLOOKUP($B1796,資料表!$A:$C,3,FALSE))</f>
        <v/>
      </c>
      <c r="E1796" s="263"/>
      <c r="F1796" s="261" t="str">
        <f>IF($E1796="","",VLOOKUP($E1796,資料表!$G:$I,2,FALSE))</f>
        <v/>
      </c>
      <c r="G1796" s="262" t="str">
        <f>IF($E1796="","",VLOOKUP($E1796,資料表!$G:$I,3,FALSE))</f>
        <v/>
      </c>
      <c r="H1796" s="71"/>
      <c r="I1796" s="72"/>
      <c r="J1796" s="70"/>
      <c r="K1796" s="278">
        <f t="shared" si="57"/>
        <v>0</v>
      </c>
      <c r="L1796" s="278">
        <f t="shared" si="58"/>
        <v>0</v>
      </c>
      <c r="M1796" s="75"/>
      <c r="N1796" s="76"/>
      <c r="O1796" s="76"/>
      <c r="P1796" s="77"/>
    </row>
    <row r="1797" spans="1:16" ht="20.100000000000001" customHeight="1">
      <c r="A1797" s="290" t="str">
        <f>IF(B1797="","",VLOOKUP(B1797,資料表!$A$3:$E$298,5,0))</f>
        <v/>
      </c>
      <c r="B1797" s="67"/>
      <c r="C1797" s="259" t="str">
        <f>IF($B1797="","",VLOOKUP($B1797,資料表!$A:$C,2,FALSE))</f>
        <v/>
      </c>
      <c r="D1797" s="259" t="str">
        <f>IF($B1797="","",VLOOKUP($B1797,資料表!$A:$C,3,FALSE))</f>
        <v/>
      </c>
      <c r="E1797" s="263"/>
      <c r="F1797" s="261" t="str">
        <f>IF($E1797="","",VLOOKUP($E1797,資料表!$G:$I,2,FALSE))</f>
        <v/>
      </c>
      <c r="G1797" s="262" t="str">
        <f>IF($E1797="","",VLOOKUP($E1797,資料表!$G:$I,3,FALSE))</f>
        <v/>
      </c>
      <c r="H1797" s="71"/>
      <c r="I1797" s="72"/>
      <c r="J1797" s="70"/>
      <c r="K1797" s="278">
        <f t="shared" si="57"/>
        <v>0</v>
      </c>
      <c r="L1797" s="278">
        <f t="shared" si="58"/>
        <v>0</v>
      </c>
      <c r="M1797" s="75"/>
      <c r="N1797" s="76"/>
      <c r="O1797" s="76"/>
      <c r="P1797" s="77"/>
    </row>
    <row r="1798" spans="1:16" ht="20.100000000000001" customHeight="1">
      <c r="A1798" s="290" t="str">
        <f>IF(B1798="","",VLOOKUP(B1798,資料表!$A$3:$E$298,5,0))</f>
        <v/>
      </c>
      <c r="B1798" s="67"/>
      <c r="C1798" s="259" t="str">
        <f>IF($B1798="","",VLOOKUP($B1798,資料表!$A:$C,2,FALSE))</f>
        <v/>
      </c>
      <c r="D1798" s="259" t="str">
        <f>IF($B1798="","",VLOOKUP($B1798,資料表!$A:$C,3,FALSE))</f>
        <v/>
      </c>
      <c r="E1798" s="263"/>
      <c r="F1798" s="261" t="str">
        <f>IF($E1798="","",VLOOKUP($E1798,資料表!$G:$I,2,FALSE))</f>
        <v/>
      </c>
      <c r="G1798" s="262" t="str">
        <f>IF($E1798="","",VLOOKUP($E1798,資料表!$G:$I,3,FALSE))</f>
        <v/>
      </c>
      <c r="H1798" s="71"/>
      <c r="I1798" s="72"/>
      <c r="J1798" s="70"/>
      <c r="K1798" s="278">
        <f t="shared" si="57"/>
        <v>0</v>
      </c>
      <c r="L1798" s="278">
        <f t="shared" si="58"/>
        <v>0</v>
      </c>
      <c r="M1798" s="75"/>
      <c r="N1798" s="76"/>
      <c r="O1798" s="76"/>
      <c r="P1798" s="77"/>
    </row>
    <row r="1799" spans="1:16" ht="20.100000000000001" customHeight="1">
      <c r="A1799" s="290" t="str">
        <f>IF(B1799="","",VLOOKUP(B1799,資料表!$A$3:$E$298,5,0))</f>
        <v/>
      </c>
      <c r="B1799" s="67"/>
      <c r="C1799" s="259" t="str">
        <f>IF($B1799="","",VLOOKUP($B1799,資料表!$A:$C,2,FALSE))</f>
        <v/>
      </c>
      <c r="D1799" s="259" t="str">
        <f>IF($B1799="","",VLOOKUP($B1799,資料表!$A:$C,3,FALSE))</f>
        <v/>
      </c>
      <c r="E1799" s="263"/>
      <c r="F1799" s="261" t="str">
        <f>IF($E1799="","",VLOOKUP($E1799,資料表!$G:$I,2,FALSE))</f>
        <v/>
      </c>
      <c r="G1799" s="262" t="str">
        <f>IF($E1799="","",VLOOKUP($E1799,資料表!$G:$I,3,FALSE))</f>
        <v/>
      </c>
      <c r="H1799" s="71"/>
      <c r="I1799" s="72"/>
      <c r="J1799" s="70"/>
      <c r="K1799" s="278">
        <f t="shared" si="57"/>
        <v>0</v>
      </c>
      <c r="L1799" s="278">
        <f t="shared" si="58"/>
        <v>0</v>
      </c>
      <c r="M1799" s="75"/>
      <c r="N1799" s="76"/>
      <c r="O1799" s="76"/>
      <c r="P1799" s="77"/>
    </row>
    <row r="1800" spans="1:16" ht="20.100000000000001" customHeight="1">
      <c r="A1800" s="290" t="str">
        <f>IF(B1800="","",VLOOKUP(B1800,資料表!$A$3:$E$298,5,0))</f>
        <v/>
      </c>
      <c r="B1800" s="67"/>
      <c r="C1800" s="259" t="str">
        <f>IF($B1800="","",VLOOKUP($B1800,資料表!$A:$C,2,FALSE))</f>
        <v/>
      </c>
      <c r="D1800" s="259" t="str">
        <f>IF($B1800="","",VLOOKUP($B1800,資料表!$A:$C,3,FALSE))</f>
        <v/>
      </c>
      <c r="E1800" s="263"/>
      <c r="F1800" s="261" t="str">
        <f>IF($E1800="","",VLOOKUP($E1800,資料表!$G:$I,2,FALSE))</f>
        <v/>
      </c>
      <c r="G1800" s="262" t="str">
        <f>IF($E1800="","",VLOOKUP($E1800,資料表!$G:$I,3,FALSE))</f>
        <v/>
      </c>
      <c r="H1800" s="71"/>
      <c r="I1800" s="72"/>
      <c r="J1800" s="70"/>
      <c r="K1800" s="278">
        <f t="shared" si="57"/>
        <v>0</v>
      </c>
      <c r="L1800" s="278">
        <f t="shared" si="58"/>
        <v>0</v>
      </c>
      <c r="M1800" s="75"/>
      <c r="N1800" s="76"/>
      <c r="O1800" s="76"/>
      <c r="P1800" s="77"/>
    </row>
    <row r="1801" spans="1:16" ht="20.100000000000001" customHeight="1">
      <c r="A1801" s="290" t="str">
        <f>IF(B1801="","",VLOOKUP(B1801,資料表!$A$3:$E$298,5,0))</f>
        <v/>
      </c>
      <c r="B1801" s="67"/>
      <c r="C1801" s="259" t="str">
        <f>IF($B1801="","",VLOOKUP($B1801,資料表!$A:$C,2,FALSE))</f>
        <v/>
      </c>
      <c r="D1801" s="259" t="str">
        <f>IF($B1801="","",VLOOKUP($B1801,資料表!$A:$C,3,FALSE))</f>
        <v/>
      </c>
      <c r="E1801" s="263"/>
      <c r="F1801" s="261" t="str">
        <f>IF($E1801="","",VLOOKUP($E1801,資料表!$G:$I,2,FALSE))</f>
        <v/>
      </c>
      <c r="G1801" s="262" t="str">
        <f>IF($E1801="","",VLOOKUP($E1801,資料表!$G:$I,3,FALSE))</f>
        <v/>
      </c>
      <c r="H1801" s="71"/>
      <c r="I1801" s="72"/>
      <c r="J1801" s="70"/>
      <c r="K1801" s="278">
        <f t="shared" si="57"/>
        <v>0</v>
      </c>
      <c r="L1801" s="278">
        <f t="shared" si="58"/>
        <v>0</v>
      </c>
      <c r="M1801" s="75"/>
      <c r="N1801" s="76"/>
      <c r="O1801" s="76"/>
      <c r="P1801" s="77"/>
    </row>
    <row r="1802" spans="1:16" ht="20.100000000000001" customHeight="1">
      <c r="A1802" s="290" t="str">
        <f>IF(B1802="","",VLOOKUP(B1802,資料表!$A$3:$E$298,5,0))</f>
        <v/>
      </c>
      <c r="B1802" s="67"/>
      <c r="C1802" s="259" t="str">
        <f>IF($B1802="","",VLOOKUP($B1802,資料表!$A:$C,2,FALSE))</f>
        <v/>
      </c>
      <c r="D1802" s="259" t="str">
        <f>IF($B1802="","",VLOOKUP($B1802,資料表!$A:$C,3,FALSE))</f>
        <v/>
      </c>
      <c r="E1802" s="263"/>
      <c r="F1802" s="261" t="str">
        <f>IF($E1802="","",VLOOKUP($E1802,資料表!$G:$I,2,FALSE))</f>
        <v/>
      </c>
      <c r="G1802" s="262" t="str">
        <f>IF($E1802="","",VLOOKUP($E1802,資料表!$G:$I,3,FALSE))</f>
        <v/>
      </c>
      <c r="H1802" s="71"/>
      <c r="I1802" s="72"/>
      <c r="J1802" s="70"/>
      <c r="K1802" s="278">
        <f t="shared" si="57"/>
        <v>0</v>
      </c>
      <c r="L1802" s="278">
        <f t="shared" si="58"/>
        <v>0</v>
      </c>
      <c r="M1802" s="75"/>
      <c r="N1802" s="76"/>
      <c r="O1802" s="76"/>
      <c r="P1802" s="77"/>
    </row>
    <row r="1803" spans="1:16" ht="20.100000000000001" customHeight="1">
      <c r="A1803" s="290" t="str">
        <f>IF(B1803="","",VLOOKUP(B1803,資料表!$A$3:$E$298,5,0))</f>
        <v/>
      </c>
      <c r="B1803" s="67"/>
      <c r="C1803" s="259" t="str">
        <f>IF($B1803="","",VLOOKUP($B1803,資料表!$A:$C,2,FALSE))</f>
        <v/>
      </c>
      <c r="D1803" s="259" t="str">
        <f>IF($B1803="","",VLOOKUP($B1803,資料表!$A:$C,3,FALSE))</f>
        <v/>
      </c>
      <c r="E1803" s="263"/>
      <c r="F1803" s="261" t="str">
        <f>IF($E1803="","",VLOOKUP($E1803,資料表!$G:$I,2,FALSE))</f>
        <v/>
      </c>
      <c r="G1803" s="262" t="str">
        <f>IF($E1803="","",VLOOKUP($E1803,資料表!$G:$I,3,FALSE))</f>
        <v/>
      </c>
      <c r="H1803" s="71"/>
      <c r="I1803" s="72"/>
      <c r="J1803" s="70"/>
      <c r="K1803" s="278">
        <f t="shared" ref="K1803:K1866" si="59">IF(OR($M1803=1,$M1803=""),ROUND($J1803*0.05,0),0)</f>
        <v>0</v>
      </c>
      <c r="L1803" s="278">
        <f t="shared" si="58"/>
        <v>0</v>
      </c>
      <c r="M1803" s="75"/>
      <c r="N1803" s="76"/>
      <c r="O1803" s="76"/>
      <c r="P1803" s="77"/>
    </row>
    <row r="1804" spans="1:16" ht="20.100000000000001" customHeight="1">
      <c r="A1804" s="290" t="str">
        <f>IF(B1804="","",VLOOKUP(B1804,資料表!$A$3:$E$298,5,0))</f>
        <v/>
      </c>
      <c r="B1804" s="67"/>
      <c r="C1804" s="259" t="str">
        <f>IF($B1804="","",VLOOKUP($B1804,資料表!$A:$C,2,FALSE))</f>
        <v/>
      </c>
      <c r="D1804" s="259" t="str">
        <f>IF($B1804="","",VLOOKUP($B1804,資料表!$A:$C,3,FALSE))</f>
        <v/>
      </c>
      <c r="E1804" s="263"/>
      <c r="F1804" s="261" t="str">
        <f>IF($E1804="","",VLOOKUP($E1804,資料表!$G:$I,2,FALSE))</f>
        <v/>
      </c>
      <c r="G1804" s="262" t="str">
        <f>IF($E1804="","",VLOOKUP($E1804,資料表!$G:$I,3,FALSE))</f>
        <v/>
      </c>
      <c r="H1804" s="71"/>
      <c r="I1804" s="72"/>
      <c r="J1804" s="70"/>
      <c r="K1804" s="278">
        <f t="shared" si="59"/>
        <v>0</v>
      </c>
      <c r="L1804" s="278">
        <f t="shared" si="58"/>
        <v>0</v>
      </c>
      <c r="M1804" s="75"/>
      <c r="N1804" s="76"/>
      <c r="O1804" s="76"/>
      <c r="P1804" s="77"/>
    </row>
    <row r="1805" spans="1:16" ht="20.100000000000001" customHeight="1">
      <c r="A1805" s="290" t="str">
        <f>IF(B1805="","",VLOOKUP(B1805,資料表!$A$3:$E$298,5,0))</f>
        <v/>
      </c>
      <c r="B1805" s="67"/>
      <c r="C1805" s="259" t="str">
        <f>IF($B1805="","",VLOOKUP($B1805,資料表!$A:$C,2,FALSE))</f>
        <v/>
      </c>
      <c r="D1805" s="259" t="str">
        <f>IF($B1805="","",VLOOKUP($B1805,資料表!$A:$C,3,FALSE))</f>
        <v/>
      </c>
      <c r="E1805" s="263"/>
      <c r="F1805" s="261" t="str">
        <f>IF($E1805="","",VLOOKUP($E1805,資料表!$G:$I,2,FALSE))</f>
        <v/>
      </c>
      <c r="G1805" s="262" t="str">
        <f>IF($E1805="","",VLOOKUP($E1805,資料表!$G:$I,3,FALSE))</f>
        <v/>
      </c>
      <c r="H1805" s="71"/>
      <c r="I1805" s="72"/>
      <c r="J1805" s="70"/>
      <c r="K1805" s="278">
        <f t="shared" si="59"/>
        <v>0</v>
      </c>
      <c r="L1805" s="278">
        <f t="shared" si="58"/>
        <v>0</v>
      </c>
      <c r="M1805" s="75"/>
      <c r="N1805" s="76"/>
      <c r="O1805" s="76"/>
      <c r="P1805" s="77"/>
    </row>
    <row r="1806" spans="1:16" ht="20.100000000000001" customHeight="1">
      <c r="A1806" s="290" t="str">
        <f>IF(B1806="","",VLOOKUP(B1806,資料表!$A$3:$E$298,5,0))</f>
        <v/>
      </c>
      <c r="B1806" s="67"/>
      <c r="C1806" s="259" t="str">
        <f>IF($B1806="","",VLOOKUP($B1806,資料表!$A:$C,2,FALSE))</f>
        <v/>
      </c>
      <c r="D1806" s="259" t="str">
        <f>IF($B1806="","",VLOOKUP($B1806,資料表!$A:$C,3,FALSE))</f>
        <v/>
      </c>
      <c r="E1806" s="263"/>
      <c r="F1806" s="261" t="str">
        <f>IF($E1806="","",VLOOKUP($E1806,資料表!$G:$I,2,FALSE))</f>
        <v/>
      </c>
      <c r="G1806" s="262" t="str">
        <f>IF($E1806="","",VLOOKUP($E1806,資料表!$G:$I,3,FALSE))</f>
        <v/>
      </c>
      <c r="H1806" s="71"/>
      <c r="I1806" s="72"/>
      <c r="J1806" s="70"/>
      <c r="K1806" s="278">
        <f t="shared" si="59"/>
        <v>0</v>
      </c>
      <c r="L1806" s="278">
        <f t="shared" si="58"/>
        <v>0</v>
      </c>
      <c r="M1806" s="75"/>
      <c r="N1806" s="76"/>
      <c r="O1806" s="76"/>
      <c r="P1806" s="77"/>
    </row>
    <row r="1807" spans="1:16" ht="20.100000000000001" customHeight="1">
      <c r="A1807" s="290" t="str">
        <f>IF(B1807="","",VLOOKUP(B1807,資料表!$A$3:$E$298,5,0))</f>
        <v/>
      </c>
      <c r="B1807" s="67"/>
      <c r="C1807" s="259" t="str">
        <f>IF($B1807="","",VLOOKUP($B1807,資料表!$A:$C,2,FALSE))</f>
        <v/>
      </c>
      <c r="D1807" s="259" t="str">
        <f>IF($B1807="","",VLOOKUP($B1807,資料表!$A:$C,3,FALSE))</f>
        <v/>
      </c>
      <c r="E1807" s="263"/>
      <c r="F1807" s="261" t="str">
        <f>IF($E1807="","",VLOOKUP($E1807,資料表!$G:$I,2,FALSE))</f>
        <v/>
      </c>
      <c r="G1807" s="262" t="str">
        <f>IF($E1807="","",VLOOKUP($E1807,資料表!$G:$I,3,FALSE))</f>
        <v/>
      </c>
      <c r="H1807" s="71"/>
      <c r="I1807" s="72"/>
      <c r="J1807" s="70"/>
      <c r="K1807" s="278">
        <f t="shared" si="59"/>
        <v>0</v>
      </c>
      <c r="L1807" s="278">
        <f t="shared" si="58"/>
        <v>0</v>
      </c>
      <c r="M1807" s="75"/>
      <c r="N1807" s="76"/>
      <c r="O1807" s="76"/>
      <c r="P1807" s="77"/>
    </row>
    <row r="1808" spans="1:16" ht="20.100000000000001" customHeight="1">
      <c r="A1808" s="290" t="str">
        <f>IF(B1808="","",VLOOKUP(B1808,資料表!$A$3:$E$298,5,0))</f>
        <v/>
      </c>
      <c r="B1808" s="67"/>
      <c r="C1808" s="259" t="str">
        <f>IF($B1808="","",VLOOKUP($B1808,資料表!$A:$C,2,FALSE))</f>
        <v/>
      </c>
      <c r="D1808" s="259" t="str">
        <f>IF($B1808="","",VLOOKUP($B1808,資料表!$A:$C,3,FALSE))</f>
        <v/>
      </c>
      <c r="E1808" s="263"/>
      <c r="F1808" s="261" t="str">
        <f>IF($E1808="","",VLOOKUP($E1808,資料表!$G:$I,2,FALSE))</f>
        <v/>
      </c>
      <c r="G1808" s="262" t="str">
        <f>IF($E1808="","",VLOOKUP($E1808,資料表!$G:$I,3,FALSE))</f>
        <v/>
      </c>
      <c r="H1808" s="71"/>
      <c r="I1808" s="72"/>
      <c r="J1808" s="70"/>
      <c r="K1808" s="278">
        <f t="shared" si="59"/>
        <v>0</v>
      </c>
      <c r="L1808" s="278">
        <f t="shared" si="58"/>
        <v>0</v>
      </c>
      <c r="M1808" s="75"/>
      <c r="N1808" s="76"/>
      <c r="O1808" s="76"/>
      <c r="P1808" s="77"/>
    </row>
    <row r="1809" spans="1:16" ht="20.100000000000001" customHeight="1">
      <c r="A1809" s="290" t="str">
        <f>IF(B1809="","",VLOOKUP(B1809,資料表!$A$3:$E$298,5,0))</f>
        <v/>
      </c>
      <c r="B1809" s="67"/>
      <c r="C1809" s="259" t="str">
        <f>IF($B1809="","",VLOOKUP($B1809,資料表!$A:$C,2,FALSE))</f>
        <v/>
      </c>
      <c r="D1809" s="259" t="str">
        <f>IF($B1809="","",VLOOKUP($B1809,資料表!$A:$C,3,FALSE))</f>
        <v/>
      </c>
      <c r="E1809" s="263"/>
      <c r="F1809" s="261" t="str">
        <f>IF($E1809="","",VLOOKUP($E1809,資料表!$G:$I,2,FALSE))</f>
        <v/>
      </c>
      <c r="G1809" s="262" t="str">
        <f>IF($E1809="","",VLOOKUP($E1809,資料表!$G:$I,3,FALSE))</f>
        <v/>
      </c>
      <c r="H1809" s="71"/>
      <c r="I1809" s="72"/>
      <c r="J1809" s="70"/>
      <c r="K1809" s="278">
        <f t="shared" si="59"/>
        <v>0</v>
      </c>
      <c r="L1809" s="278">
        <f t="shared" si="58"/>
        <v>0</v>
      </c>
      <c r="M1809" s="75"/>
      <c r="N1809" s="76"/>
      <c r="O1809" s="76"/>
      <c r="P1809" s="77"/>
    </row>
    <row r="1810" spans="1:16" ht="20.100000000000001" customHeight="1">
      <c r="A1810" s="290" t="str">
        <f>IF(B1810="","",VLOOKUP(B1810,資料表!$A$3:$E$298,5,0))</f>
        <v/>
      </c>
      <c r="B1810" s="67"/>
      <c r="C1810" s="259" t="str">
        <f>IF($B1810="","",VLOOKUP($B1810,資料表!$A:$C,2,FALSE))</f>
        <v/>
      </c>
      <c r="D1810" s="259" t="str">
        <f>IF($B1810="","",VLOOKUP($B1810,資料表!$A:$C,3,FALSE))</f>
        <v/>
      </c>
      <c r="E1810" s="263"/>
      <c r="F1810" s="261" t="str">
        <f>IF($E1810="","",VLOOKUP($E1810,資料表!$G:$I,2,FALSE))</f>
        <v/>
      </c>
      <c r="G1810" s="262" t="str">
        <f>IF($E1810="","",VLOOKUP($E1810,資料表!$G:$I,3,FALSE))</f>
        <v/>
      </c>
      <c r="H1810" s="71"/>
      <c r="I1810" s="72"/>
      <c r="J1810" s="70"/>
      <c r="K1810" s="278">
        <f t="shared" si="59"/>
        <v>0</v>
      </c>
      <c r="L1810" s="278">
        <f t="shared" si="58"/>
        <v>0</v>
      </c>
      <c r="M1810" s="75"/>
      <c r="N1810" s="76"/>
      <c r="O1810" s="76"/>
      <c r="P1810" s="77"/>
    </row>
    <row r="1811" spans="1:16" ht="20.100000000000001" customHeight="1">
      <c r="A1811" s="290" t="str">
        <f>IF(B1811="","",VLOOKUP(B1811,資料表!$A$3:$E$298,5,0))</f>
        <v/>
      </c>
      <c r="B1811" s="67"/>
      <c r="C1811" s="259" t="str">
        <f>IF($B1811="","",VLOOKUP($B1811,資料表!$A:$C,2,FALSE))</f>
        <v/>
      </c>
      <c r="D1811" s="259" t="str">
        <f>IF($B1811="","",VLOOKUP($B1811,資料表!$A:$C,3,FALSE))</f>
        <v/>
      </c>
      <c r="E1811" s="263"/>
      <c r="F1811" s="261" t="str">
        <f>IF($E1811="","",VLOOKUP($E1811,資料表!$G:$I,2,FALSE))</f>
        <v/>
      </c>
      <c r="G1811" s="262" t="str">
        <f>IF($E1811="","",VLOOKUP($E1811,資料表!$G:$I,3,FALSE))</f>
        <v/>
      </c>
      <c r="H1811" s="71"/>
      <c r="I1811" s="72"/>
      <c r="J1811" s="70"/>
      <c r="K1811" s="278">
        <f t="shared" si="59"/>
        <v>0</v>
      </c>
      <c r="L1811" s="278">
        <f t="shared" si="58"/>
        <v>0</v>
      </c>
      <c r="M1811" s="75"/>
      <c r="N1811" s="76"/>
      <c r="O1811" s="76"/>
      <c r="P1811" s="77"/>
    </row>
    <row r="1812" spans="1:16" ht="20.100000000000001" customHeight="1">
      <c r="A1812" s="290" t="str">
        <f>IF(B1812="","",VLOOKUP(B1812,資料表!$A$3:$E$298,5,0))</f>
        <v/>
      </c>
      <c r="B1812" s="67"/>
      <c r="C1812" s="259" t="str">
        <f>IF($B1812="","",VLOOKUP($B1812,資料表!$A:$C,2,FALSE))</f>
        <v/>
      </c>
      <c r="D1812" s="259" t="str">
        <f>IF($B1812="","",VLOOKUP($B1812,資料表!$A:$C,3,FALSE))</f>
        <v/>
      </c>
      <c r="E1812" s="263"/>
      <c r="F1812" s="261" t="str">
        <f>IF($E1812="","",VLOOKUP($E1812,資料表!$G:$I,2,FALSE))</f>
        <v/>
      </c>
      <c r="G1812" s="262" t="str">
        <f>IF($E1812="","",VLOOKUP($E1812,資料表!$G:$I,3,FALSE))</f>
        <v/>
      </c>
      <c r="H1812" s="71"/>
      <c r="I1812" s="72"/>
      <c r="J1812" s="70"/>
      <c r="K1812" s="278">
        <f t="shared" si="59"/>
        <v>0</v>
      </c>
      <c r="L1812" s="278">
        <f t="shared" si="58"/>
        <v>0</v>
      </c>
      <c r="M1812" s="75"/>
      <c r="N1812" s="76"/>
      <c r="O1812" s="76"/>
      <c r="P1812" s="77"/>
    </row>
    <row r="1813" spans="1:16" ht="20.100000000000001" customHeight="1">
      <c r="A1813" s="290" t="str">
        <f>IF(B1813="","",VLOOKUP(B1813,資料表!$A$3:$E$298,5,0))</f>
        <v/>
      </c>
      <c r="B1813" s="67"/>
      <c r="C1813" s="259" t="str">
        <f>IF($B1813="","",VLOOKUP($B1813,資料表!$A:$C,2,FALSE))</f>
        <v/>
      </c>
      <c r="D1813" s="259" t="str">
        <f>IF($B1813="","",VLOOKUP($B1813,資料表!$A:$C,3,FALSE))</f>
        <v/>
      </c>
      <c r="E1813" s="263"/>
      <c r="F1813" s="261" t="str">
        <f>IF($E1813="","",VLOOKUP($E1813,資料表!$G:$I,2,FALSE))</f>
        <v/>
      </c>
      <c r="G1813" s="262" t="str">
        <f>IF($E1813="","",VLOOKUP($E1813,資料表!$G:$I,3,FALSE))</f>
        <v/>
      </c>
      <c r="H1813" s="71"/>
      <c r="I1813" s="72"/>
      <c r="J1813" s="70"/>
      <c r="K1813" s="278">
        <f t="shared" si="59"/>
        <v>0</v>
      </c>
      <c r="L1813" s="278">
        <f t="shared" si="58"/>
        <v>0</v>
      </c>
      <c r="M1813" s="75"/>
      <c r="N1813" s="76"/>
      <c r="O1813" s="76"/>
      <c r="P1813" s="77"/>
    </row>
    <row r="1814" spans="1:16" ht="20.100000000000001" customHeight="1">
      <c r="A1814" s="290" t="str">
        <f>IF(B1814="","",VLOOKUP(B1814,資料表!$A$3:$E$298,5,0))</f>
        <v/>
      </c>
      <c r="B1814" s="67"/>
      <c r="C1814" s="259" t="str">
        <f>IF($B1814="","",VLOOKUP($B1814,資料表!$A:$C,2,FALSE))</f>
        <v/>
      </c>
      <c r="D1814" s="259" t="str">
        <f>IF($B1814="","",VLOOKUP($B1814,資料表!$A:$C,3,FALSE))</f>
        <v/>
      </c>
      <c r="E1814" s="263"/>
      <c r="F1814" s="261" t="str">
        <f>IF($E1814="","",VLOOKUP($E1814,資料表!$G:$I,2,FALSE))</f>
        <v/>
      </c>
      <c r="G1814" s="262" t="str">
        <f>IF($E1814="","",VLOOKUP($E1814,資料表!$G:$I,3,FALSE))</f>
        <v/>
      </c>
      <c r="H1814" s="71"/>
      <c r="I1814" s="72"/>
      <c r="J1814" s="70"/>
      <c r="K1814" s="278">
        <f t="shared" si="59"/>
        <v>0</v>
      </c>
      <c r="L1814" s="278">
        <f t="shared" si="58"/>
        <v>0</v>
      </c>
      <c r="M1814" s="75"/>
      <c r="N1814" s="76"/>
      <c r="O1814" s="76"/>
      <c r="P1814" s="77"/>
    </row>
    <row r="1815" spans="1:16" ht="20.100000000000001" customHeight="1">
      <c r="A1815" s="290" t="str">
        <f>IF(B1815="","",VLOOKUP(B1815,資料表!$A$3:$E$298,5,0))</f>
        <v/>
      </c>
      <c r="B1815" s="67"/>
      <c r="C1815" s="259" t="str">
        <f>IF($B1815="","",VLOOKUP($B1815,資料表!$A:$C,2,FALSE))</f>
        <v/>
      </c>
      <c r="D1815" s="259" t="str">
        <f>IF($B1815="","",VLOOKUP($B1815,資料表!$A:$C,3,FALSE))</f>
        <v/>
      </c>
      <c r="E1815" s="263"/>
      <c r="F1815" s="261" t="str">
        <f>IF($E1815="","",VLOOKUP($E1815,資料表!$G:$I,2,FALSE))</f>
        <v/>
      </c>
      <c r="G1815" s="262" t="str">
        <f>IF($E1815="","",VLOOKUP($E1815,資料表!$G:$I,3,FALSE))</f>
        <v/>
      </c>
      <c r="H1815" s="71"/>
      <c r="I1815" s="72"/>
      <c r="J1815" s="70"/>
      <c r="K1815" s="278">
        <f t="shared" si="59"/>
        <v>0</v>
      </c>
      <c r="L1815" s="278">
        <f t="shared" si="58"/>
        <v>0</v>
      </c>
      <c r="M1815" s="75"/>
      <c r="N1815" s="76"/>
      <c r="O1815" s="76"/>
      <c r="P1815" s="77"/>
    </row>
    <row r="1816" spans="1:16" ht="20.100000000000001" customHeight="1">
      <c r="A1816" s="290" t="str">
        <f>IF(B1816="","",VLOOKUP(B1816,資料表!$A$3:$E$298,5,0))</f>
        <v/>
      </c>
      <c r="B1816" s="67"/>
      <c r="C1816" s="259" t="str">
        <f>IF($B1816="","",VLOOKUP($B1816,資料表!$A:$C,2,FALSE))</f>
        <v/>
      </c>
      <c r="D1816" s="259" t="str">
        <f>IF($B1816="","",VLOOKUP($B1816,資料表!$A:$C,3,FALSE))</f>
        <v/>
      </c>
      <c r="E1816" s="263"/>
      <c r="F1816" s="261" t="str">
        <f>IF($E1816="","",VLOOKUP($E1816,資料表!$G:$I,2,FALSE))</f>
        <v/>
      </c>
      <c r="G1816" s="262" t="str">
        <f>IF($E1816="","",VLOOKUP($E1816,資料表!$G:$I,3,FALSE))</f>
        <v/>
      </c>
      <c r="H1816" s="71"/>
      <c r="I1816" s="72"/>
      <c r="J1816" s="70"/>
      <c r="K1816" s="278">
        <f t="shared" si="59"/>
        <v>0</v>
      </c>
      <c r="L1816" s="278">
        <f t="shared" si="58"/>
        <v>0</v>
      </c>
      <c r="M1816" s="75"/>
      <c r="N1816" s="76"/>
      <c r="O1816" s="76"/>
      <c r="P1816" s="77"/>
    </row>
    <row r="1817" spans="1:16" ht="20.100000000000001" customHeight="1">
      <c r="A1817" s="290" t="str">
        <f>IF(B1817="","",VLOOKUP(B1817,資料表!$A$3:$E$298,5,0))</f>
        <v/>
      </c>
      <c r="B1817" s="67"/>
      <c r="C1817" s="259" t="str">
        <f>IF($B1817="","",VLOOKUP($B1817,資料表!$A:$C,2,FALSE))</f>
        <v/>
      </c>
      <c r="D1817" s="259" t="str">
        <f>IF($B1817="","",VLOOKUP($B1817,資料表!$A:$C,3,FALSE))</f>
        <v/>
      </c>
      <c r="E1817" s="263"/>
      <c r="F1817" s="261" t="str">
        <f>IF($E1817="","",VLOOKUP($E1817,資料表!$G:$I,2,FALSE))</f>
        <v/>
      </c>
      <c r="G1817" s="262" t="str">
        <f>IF($E1817="","",VLOOKUP($E1817,資料表!$G:$I,3,FALSE))</f>
        <v/>
      </c>
      <c r="H1817" s="71"/>
      <c r="I1817" s="72"/>
      <c r="J1817" s="70"/>
      <c r="K1817" s="278">
        <f t="shared" si="59"/>
        <v>0</v>
      </c>
      <c r="L1817" s="278">
        <f t="shared" si="58"/>
        <v>0</v>
      </c>
      <c r="M1817" s="75"/>
      <c r="N1817" s="76"/>
      <c r="O1817" s="76"/>
      <c r="P1817" s="77"/>
    </row>
    <row r="1818" spans="1:16" ht="20.100000000000001" customHeight="1">
      <c r="A1818" s="290" t="str">
        <f>IF(B1818="","",VLOOKUP(B1818,資料表!$A$3:$E$298,5,0))</f>
        <v/>
      </c>
      <c r="B1818" s="67"/>
      <c r="C1818" s="259" t="str">
        <f>IF($B1818="","",VLOOKUP($B1818,資料表!$A:$C,2,FALSE))</f>
        <v/>
      </c>
      <c r="D1818" s="259" t="str">
        <f>IF($B1818="","",VLOOKUP($B1818,資料表!$A:$C,3,FALSE))</f>
        <v/>
      </c>
      <c r="E1818" s="263"/>
      <c r="F1818" s="261" t="str">
        <f>IF($E1818="","",VLOOKUP($E1818,資料表!$G:$I,2,FALSE))</f>
        <v/>
      </c>
      <c r="G1818" s="262" t="str">
        <f>IF($E1818="","",VLOOKUP($E1818,資料表!$G:$I,3,FALSE))</f>
        <v/>
      </c>
      <c r="H1818" s="71"/>
      <c r="I1818" s="72"/>
      <c r="J1818" s="70"/>
      <c r="K1818" s="278">
        <f t="shared" si="59"/>
        <v>0</v>
      </c>
      <c r="L1818" s="278">
        <f t="shared" si="58"/>
        <v>0</v>
      </c>
      <c r="M1818" s="75"/>
      <c r="N1818" s="76"/>
      <c r="O1818" s="76"/>
      <c r="P1818" s="77"/>
    </row>
    <row r="1819" spans="1:16" ht="20.100000000000001" customHeight="1">
      <c r="A1819" s="290" t="str">
        <f>IF(B1819="","",VLOOKUP(B1819,資料表!$A$3:$E$298,5,0))</f>
        <v/>
      </c>
      <c r="B1819" s="67"/>
      <c r="C1819" s="259" t="str">
        <f>IF($B1819="","",VLOOKUP($B1819,資料表!$A:$C,2,FALSE))</f>
        <v/>
      </c>
      <c r="D1819" s="259" t="str">
        <f>IF($B1819="","",VLOOKUP($B1819,資料表!$A:$C,3,FALSE))</f>
        <v/>
      </c>
      <c r="E1819" s="263"/>
      <c r="F1819" s="261" t="str">
        <f>IF($E1819="","",VLOOKUP($E1819,資料表!$G:$I,2,FALSE))</f>
        <v/>
      </c>
      <c r="G1819" s="262" t="str">
        <f>IF($E1819="","",VLOOKUP($E1819,資料表!$G:$I,3,FALSE))</f>
        <v/>
      </c>
      <c r="H1819" s="71"/>
      <c r="I1819" s="72"/>
      <c r="J1819" s="70"/>
      <c r="K1819" s="278">
        <f t="shared" si="59"/>
        <v>0</v>
      </c>
      <c r="L1819" s="278">
        <f t="shared" si="58"/>
        <v>0</v>
      </c>
      <c r="M1819" s="75"/>
      <c r="N1819" s="76"/>
      <c r="O1819" s="76"/>
      <c r="P1819" s="77"/>
    </row>
    <row r="1820" spans="1:16" ht="20.100000000000001" customHeight="1">
      <c r="A1820" s="290" t="str">
        <f>IF(B1820="","",VLOOKUP(B1820,資料表!$A$3:$E$298,5,0))</f>
        <v/>
      </c>
      <c r="B1820" s="67"/>
      <c r="C1820" s="259" t="str">
        <f>IF($B1820="","",VLOOKUP($B1820,資料表!$A:$C,2,FALSE))</f>
        <v/>
      </c>
      <c r="D1820" s="259" t="str">
        <f>IF($B1820="","",VLOOKUP($B1820,資料表!$A:$C,3,FALSE))</f>
        <v/>
      </c>
      <c r="E1820" s="263"/>
      <c r="F1820" s="261" t="str">
        <f>IF($E1820="","",VLOOKUP($E1820,資料表!$G:$I,2,FALSE))</f>
        <v/>
      </c>
      <c r="G1820" s="262" t="str">
        <f>IF($E1820="","",VLOOKUP($E1820,資料表!$G:$I,3,FALSE))</f>
        <v/>
      </c>
      <c r="H1820" s="71"/>
      <c r="I1820" s="72"/>
      <c r="J1820" s="70"/>
      <c r="K1820" s="278">
        <f t="shared" si="59"/>
        <v>0</v>
      </c>
      <c r="L1820" s="278">
        <f t="shared" si="58"/>
        <v>0</v>
      </c>
      <c r="M1820" s="75"/>
      <c r="N1820" s="76"/>
      <c r="O1820" s="76"/>
      <c r="P1820" s="77"/>
    </row>
    <row r="1821" spans="1:16" ht="20.100000000000001" customHeight="1">
      <c r="A1821" s="290" t="str">
        <f>IF(B1821="","",VLOOKUP(B1821,資料表!$A$3:$E$298,5,0))</f>
        <v/>
      </c>
      <c r="B1821" s="67"/>
      <c r="C1821" s="259" t="str">
        <f>IF($B1821="","",VLOOKUP($B1821,資料表!$A:$C,2,FALSE))</f>
        <v/>
      </c>
      <c r="D1821" s="259" t="str">
        <f>IF($B1821="","",VLOOKUP($B1821,資料表!$A:$C,3,FALSE))</f>
        <v/>
      </c>
      <c r="E1821" s="263"/>
      <c r="F1821" s="261" t="str">
        <f>IF($E1821="","",VLOOKUP($E1821,資料表!$G:$I,2,FALSE))</f>
        <v/>
      </c>
      <c r="G1821" s="262" t="str">
        <f>IF($E1821="","",VLOOKUP($E1821,資料表!$G:$I,3,FALSE))</f>
        <v/>
      </c>
      <c r="H1821" s="71"/>
      <c r="I1821" s="72"/>
      <c r="J1821" s="70"/>
      <c r="K1821" s="278">
        <f t="shared" si="59"/>
        <v>0</v>
      </c>
      <c r="L1821" s="278">
        <f t="shared" si="58"/>
        <v>0</v>
      </c>
      <c r="M1821" s="75"/>
      <c r="N1821" s="76"/>
      <c r="O1821" s="76"/>
      <c r="P1821" s="77"/>
    </row>
    <row r="1822" spans="1:16" ht="20.100000000000001" customHeight="1">
      <c r="A1822" s="290" t="str">
        <f>IF(B1822="","",VLOOKUP(B1822,資料表!$A$3:$E$298,5,0))</f>
        <v/>
      </c>
      <c r="B1822" s="67"/>
      <c r="C1822" s="259" t="str">
        <f>IF($B1822="","",VLOOKUP($B1822,資料表!$A:$C,2,FALSE))</f>
        <v/>
      </c>
      <c r="D1822" s="259" t="str">
        <f>IF($B1822="","",VLOOKUP($B1822,資料表!$A:$C,3,FALSE))</f>
        <v/>
      </c>
      <c r="E1822" s="263"/>
      <c r="F1822" s="261" t="str">
        <f>IF($E1822="","",VLOOKUP($E1822,資料表!$G:$I,2,FALSE))</f>
        <v/>
      </c>
      <c r="G1822" s="262" t="str">
        <f>IF($E1822="","",VLOOKUP($E1822,資料表!$G:$I,3,FALSE))</f>
        <v/>
      </c>
      <c r="H1822" s="71"/>
      <c r="I1822" s="72"/>
      <c r="J1822" s="70"/>
      <c r="K1822" s="278">
        <f t="shared" si="59"/>
        <v>0</v>
      </c>
      <c r="L1822" s="278">
        <f t="shared" si="58"/>
        <v>0</v>
      </c>
      <c r="M1822" s="75"/>
      <c r="N1822" s="76"/>
      <c r="O1822" s="76"/>
      <c r="P1822" s="77"/>
    </row>
    <row r="1823" spans="1:16" ht="20.100000000000001" customHeight="1">
      <c r="A1823" s="290" t="str">
        <f>IF(B1823="","",VLOOKUP(B1823,資料表!$A$3:$E$298,5,0))</f>
        <v/>
      </c>
      <c r="B1823" s="67"/>
      <c r="C1823" s="259" t="str">
        <f>IF($B1823="","",VLOOKUP($B1823,資料表!$A:$C,2,FALSE))</f>
        <v/>
      </c>
      <c r="D1823" s="259" t="str">
        <f>IF($B1823="","",VLOOKUP($B1823,資料表!$A:$C,3,FALSE))</f>
        <v/>
      </c>
      <c r="E1823" s="263"/>
      <c r="F1823" s="261" t="str">
        <f>IF($E1823="","",VLOOKUP($E1823,資料表!$G:$I,2,FALSE))</f>
        <v/>
      </c>
      <c r="G1823" s="262" t="str">
        <f>IF($E1823="","",VLOOKUP($E1823,資料表!$G:$I,3,FALSE))</f>
        <v/>
      </c>
      <c r="H1823" s="71"/>
      <c r="I1823" s="72"/>
      <c r="J1823" s="70"/>
      <c r="K1823" s="278">
        <f t="shared" si="59"/>
        <v>0</v>
      </c>
      <c r="L1823" s="278">
        <f t="shared" si="58"/>
        <v>0</v>
      </c>
      <c r="M1823" s="75"/>
      <c r="N1823" s="76"/>
      <c r="O1823" s="76"/>
      <c r="P1823" s="77"/>
    </row>
    <row r="1824" spans="1:16" ht="20.100000000000001" customHeight="1">
      <c r="A1824" s="290" t="str">
        <f>IF(B1824="","",VLOOKUP(B1824,資料表!$A$3:$E$298,5,0))</f>
        <v/>
      </c>
      <c r="B1824" s="67"/>
      <c r="C1824" s="259" t="str">
        <f>IF($B1824="","",VLOOKUP($B1824,資料表!$A:$C,2,FALSE))</f>
        <v/>
      </c>
      <c r="D1824" s="259" t="str">
        <f>IF($B1824="","",VLOOKUP($B1824,資料表!$A:$C,3,FALSE))</f>
        <v/>
      </c>
      <c r="E1824" s="263"/>
      <c r="F1824" s="261" t="str">
        <f>IF($E1824="","",VLOOKUP($E1824,資料表!$G:$I,2,FALSE))</f>
        <v/>
      </c>
      <c r="G1824" s="262" t="str">
        <f>IF($E1824="","",VLOOKUP($E1824,資料表!$G:$I,3,FALSE))</f>
        <v/>
      </c>
      <c r="H1824" s="71"/>
      <c r="I1824" s="72"/>
      <c r="J1824" s="70"/>
      <c r="K1824" s="278">
        <f t="shared" si="59"/>
        <v>0</v>
      </c>
      <c r="L1824" s="278">
        <f t="shared" si="58"/>
        <v>0</v>
      </c>
      <c r="M1824" s="75"/>
      <c r="N1824" s="76"/>
      <c r="O1824" s="76"/>
      <c r="P1824" s="77"/>
    </row>
    <row r="1825" spans="1:16" ht="20.100000000000001" customHeight="1">
      <c r="A1825" s="290" t="str">
        <f>IF(B1825="","",VLOOKUP(B1825,資料表!$A$3:$E$298,5,0))</f>
        <v/>
      </c>
      <c r="B1825" s="67"/>
      <c r="C1825" s="259" t="str">
        <f>IF($B1825="","",VLOOKUP($B1825,資料表!$A:$C,2,FALSE))</f>
        <v/>
      </c>
      <c r="D1825" s="259" t="str">
        <f>IF($B1825="","",VLOOKUP($B1825,資料表!$A:$C,3,FALSE))</f>
        <v/>
      </c>
      <c r="E1825" s="263"/>
      <c r="F1825" s="261" t="str">
        <f>IF($E1825="","",VLOOKUP($E1825,資料表!$G:$I,2,FALSE))</f>
        <v/>
      </c>
      <c r="G1825" s="262" t="str">
        <f>IF($E1825="","",VLOOKUP($E1825,資料表!$G:$I,3,FALSE))</f>
        <v/>
      </c>
      <c r="H1825" s="71"/>
      <c r="I1825" s="72"/>
      <c r="J1825" s="70"/>
      <c r="K1825" s="278">
        <f t="shared" si="59"/>
        <v>0</v>
      </c>
      <c r="L1825" s="278">
        <f t="shared" si="58"/>
        <v>0</v>
      </c>
      <c r="M1825" s="75"/>
      <c r="N1825" s="76"/>
      <c r="O1825" s="76"/>
      <c r="P1825" s="77"/>
    </row>
    <row r="1826" spans="1:16" ht="20.100000000000001" customHeight="1">
      <c r="A1826" s="290" t="str">
        <f>IF(B1826="","",VLOOKUP(B1826,資料表!$A$3:$E$298,5,0))</f>
        <v/>
      </c>
      <c r="B1826" s="67"/>
      <c r="C1826" s="259" t="str">
        <f>IF($B1826="","",VLOOKUP($B1826,資料表!$A:$C,2,FALSE))</f>
        <v/>
      </c>
      <c r="D1826" s="259" t="str">
        <f>IF($B1826="","",VLOOKUP($B1826,資料表!$A:$C,3,FALSE))</f>
        <v/>
      </c>
      <c r="E1826" s="263"/>
      <c r="F1826" s="261" t="str">
        <f>IF($E1826="","",VLOOKUP($E1826,資料表!$G:$I,2,FALSE))</f>
        <v/>
      </c>
      <c r="G1826" s="262" t="str">
        <f>IF($E1826="","",VLOOKUP($E1826,資料表!$G:$I,3,FALSE))</f>
        <v/>
      </c>
      <c r="H1826" s="71"/>
      <c r="I1826" s="72"/>
      <c r="J1826" s="70"/>
      <c r="K1826" s="278">
        <f t="shared" si="59"/>
        <v>0</v>
      </c>
      <c r="L1826" s="278">
        <f t="shared" si="58"/>
        <v>0</v>
      </c>
      <c r="M1826" s="75"/>
      <c r="N1826" s="76"/>
      <c r="O1826" s="76"/>
      <c r="P1826" s="77"/>
    </row>
    <row r="1827" spans="1:16" ht="20.100000000000001" customHeight="1">
      <c r="A1827" s="290" t="str">
        <f>IF(B1827="","",VLOOKUP(B1827,資料表!$A$3:$E$298,5,0))</f>
        <v/>
      </c>
      <c r="B1827" s="67"/>
      <c r="C1827" s="259" t="str">
        <f>IF($B1827="","",VLOOKUP($B1827,資料表!$A:$C,2,FALSE))</f>
        <v/>
      </c>
      <c r="D1827" s="259" t="str">
        <f>IF($B1827="","",VLOOKUP($B1827,資料表!$A:$C,3,FALSE))</f>
        <v/>
      </c>
      <c r="E1827" s="263"/>
      <c r="F1827" s="261" t="str">
        <f>IF($E1827="","",VLOOKUP($E1827,資料表!$G:$I,2,FALSE))</f>
        <v/>
      </c>
      <c r="G1827" s="262" t="str">
        <f>IF($E1827="","",VLOOKUP($E1827,資料表!$G:$I,3,FALSE))</f>
        <v/>
      </c>
      <c r="H1827" s="71"/>
      <c r="I1827" s="72"/>
      <c r="J1827" s="70"/>
      <c r="K1827" s="278">
        <f t="shared" si="59"/>
        <v>0</v>
      </c>
      <c r="L1827" s="278">
        <f t="shared" si="58"/>
        <v>0</v>
      </c>
      <c r="M1827" s="75"/>
      <c r="N1827" s="76"/>
      <c r="O1827" s="76"/>
      <c r="P1827" s="77"/>
    </row>
    <row r="1828" spans="1:16" ht="20.100000000000001" customHeight="1">
      <c r="A1828" s="290" t="str">
        <f>IF(B1828="","",VLOOKUP(B1828,資料表!$A$3:$E$298,5,0))</f>
        <v/>
      </c>
      <c r="B1828" s="67"/>
      <c r="C1828" s="259" t="str">
        <f>IF($B1828="","",VLOOKUP($B1828,資料表!$A:$C,2,FALSE))</f>
        <v/>
      </c>
      <c r="D1828" s="259" t="str">
        <f>IF($B1828="","",VLOOKUP($B1828,資料表!$A:$C,3,FALSE))</f>
        <v/>
      </c>
      <c r="E1828" s="263"/>
      <c r="F1828" s="261" t="str">
        <f>IF($E1828="","",VLOOKUP($E1828,資料表!$G:$I,2,FALSE))</f>
        <v/>
      </c>
      <c r="G1828" s="262" t="str">
        <f>IF($E1828="","",VLOOKUP($E1828,資料表!$G:$I,3,FALSE))</f>
        <v/>
      </c>
      <c r="H1828" s="71"/>
      <c r="I1828" s="72"/>
      <c r="J1828" s="70"/>
      <c r="K1828" s="278">
        <f t="shared" si="59"/>
        <v>0</v>
      </c>
      <c r="L1828" s="278">
        <f t="shared" si="58"/>
        <v>0</v>
      </c>
      <c r="M1828" s="75"/>
      <c r="N1828" s="76"/>
      <c r="O1828" s="76"/>
      <c r="P1828" s="77"/>
    </row>
    <row r="1829" spans="1:16" ht="20.100000000000001" customHeight="1">
      <c r="A1829" s="290" t="str">
        <f>IF(B1829="","",VLOOKUP(B1829,資料表!$A$3:$E$298,5,0))</f>
        <v/>
      </c>
      <c r="B1829" s="67"/>
      <c r="C1829" s="259" t="str">
        <f>IF($B1829="","",VLOOKUP($B1829,資料表!$A:$C,2,FALSE))</f>
        <v/>
      </c>
      <c r="D1829" s="259" t="str">
        <f>IF($B1829="","",VLOOKUP($B1829,資料表!$A:$C,3,FALSE))</f>
        <v/>
      </c>
      <c r="E1829" s="263"/>
      <c r="F1829" s="261" t="str">
        <f>IF($E1829="","",VLOOKUP($E1829,資料表!$G:$I,2,FALSE))</f>
        <v/>
      </c>
      <c r="G1829" s="262" t="str">
        <f>IF($E1829="","",VLOOKUP($E1829,資料表!$G:$I,3,FALSE))</f>
        <v/>
      </c>
      <c r="H1829" s="71"/>
      <c r="I1829" s="72"/>
      <c r="J1829" s="70"/>
      <c r="K1829" s="278">
        <f t="shared" si="59"/>
        <v>0</v>
      </c>
      <c r="L1829" s="278">
        <f t="shared" ref="L1829:L1892" si="60">SUM(J1829:K1829)</f>
        <v>0</v>
      </c>
      <c r="M1829" s="75"/>
      <c r="N1829" s="76"/>
      <c r="O1829" s="76"/>
      <c r="P1829" s="77"/>
    </row>
    <row r="1830" spans="1:16" ht="20.100000000000001" customHeight="1">
      <c r="A1830" s="290" t="str">
        <f>IF(B1830="","",VLOOKUP(B1830,資料表!$A$3:$E$298,5,0))</f>
        <v/>
      </c>
      <c r="B1830" s="67"/>
      <c r="C1830" s="259" t="str">
        <f>IF($B1830="","",VLOOKUP($B1830,資料表!$A:$C,2,FALSE))</f>
        <v/>
      </c>
      <c r="D1830" s="259" t="str">
        <f>IF($B1830="","",VLOOKUP($B1830,資料表!$A:$C,3,FALSE))</f>
        <v/>
      </c>
      <c r="E1830" s="263"/>
      <c r="F1830" s="261" t="str">
        <f>IF($E1830="","",VLOOKUP($E1830,資料表!$G:$I,2,FALSE))</f>
        <v/>
      </c>
      <c r="G1830" s="262" t="str">
        <f>IF($E1830="","",VLOOKUP($E1830,資料表!$G:$I,3,FALSE))</f>
        <v/>
      </c>
      <c r="H1830" s="71"/>
      <c r="I1830" s="72"/>
      <c r="J1830" s="70"/>
      <c r="K1830" s="278">
        <f t="shared" si="59"/>
        <v>0</v>
      </c>
      <c r="L1830" s="278">
        <f t="shared" si="60"/>
        <v>0</v>
      </c>
      <c r="M1830" s="75"/>
      <c r="N1830" s="76"/>
      <c r="O1830" s="76"/>
      <c r="P1830" s="77"/>
    </row>
    <row r="1831" spans="1:16" ht="20.100000000000001" customHeight="1">
      <c r="A1831" s="290" t="str">
        <f>IF(B1831="","",VLOOKUP(B1831,資料表!$A$3:$E$298,5,0))</f>
        <v/>
      </c>
      <c r="B1831" s="67"/>
      <c r="C1831" s="259" t="str">
        <f>IF($B1831="","",VLOOKUP($B1831,資料表!$A:$C,2,FALSE))</f>
        <v/>
      </c>
      <c r="D1831" s="259" t="str">
        <f>IF($B1831="","",VLOOKUP($B1831,資料表!$A:$C,3,FALSE))</f>
        <v/>
      </c>
      <c r="E1831" s="263"/>
      <c r="F1831" s="261" t="str">
        <f>IF($E1831="","",VLOOKUP($E1831,資料表!$G:$I,2,FALSE))</f>
        <v/>
      </c>
      <c r="G1831" s="262" t="str">
        <f>IF($E1831="","",VLOOKUP($E1831,資料表!$G:$I,3,FALSE))</f>
        <v/>
      </c>
      <c r="H1831" s="71"/>
      <c r="I1831" s="72"/>
      <c r="J1831" s="70"/>
      <c r="K1831" s="278">
        <f t="shared" si="59"/>
        <v>0</v>
      </c>
      <c r="L1831" s="278">
        <f t="shared" si="60"/>
        <v>0</v>
      </c>
      <c r="M1831" s="75"/>
      <c r="N1831" s="76"/>
      <c r="O1831" s="76"/>
      <c r="P1831" s="77"/>
    </row>
    <row r="1832" spans="1:16" ht="20.100000000000001" customHeight="1">
      <c r="A1832" s="290" t="str">
        <f>IF(B1832="","",VLOOKUP(B1832,資料表!$A$3:$E$298,5,0))</f>
        <v/>
      </c>
      <c r="B1832" s="67"/>
      <c r="C1832" s="259" t="str">
        <f>IF($B1832="","",VLOOKUP($B1832,資料表!$A:$C,2,FALSE))</f>
        <v/>
      </c>
      <c r="D1832" s="259" t="str">
        <f>IF($B1832="","",VLOOKUP($B1832,資料表!$A:$C,3,FALSE))</f>
        <v/>
      </c>
      <c r="E1832" s="263"/>
      <c r="F1832" s="261" t="str">
        <f>IF($E1832="","",VLOOKUP($E1832,資料表!$G:$I,2,FALSE))</f>
        <v/>
      </c>
      <c r="G1832" s="262" t="str">
        <f>IF($E1832="","",VLOOKUP($E1832,資料表!$G:$I,3,FALSE))</f>
        <v/>
      </c>
      <c r="H1832" s="71"/>
      <c r="I1832" s="72"/>
      <c r="J1832" s="70"/>
      <c r="K1832" s="278">
        <f t="shared" si="59"/>
        <v>0</v>
      </c>
      <c r="L1832" s="278">
        <f t="shared" si="60"/>
        <v>0</v>
      </c>
      <c r="M1832" s="75"/>
      <c r="N1832" s="76"/>
      <c r="O1832" s="76"/>
      <c r="P1832" s="77"/>
    </row>
    <row r="1833" spans="1:16" ht="20.100000000000001" customHeight="1">
      <c r="A1833" s="290" t="str">
        <f>IF(B1833="","",VLOOKUP(B1833,資料表!$A$3:$E$298,5,0))</f>
        <v/>
      </c>
      <c r="B1833" s="67"/>
      <c r="C1833" s="259" t="str">
        <f>IF($B1833="","",VLOOKUP($B1833,資料表!$A:$C,2,FALSE))</f>
        <v/>
      </c>
      <c r="D1833" s="259" t="str">
        <f>IF($B1833="","",VLOOKUP($B1833,資料表!$A:$C,3,FALSE))</f>
        <v/>
      </c>
      <c r="E1833" s="263"/>
      <c r="F1833" s="261" t="str">
        <f>IF($E1833="","",VLOOKUP($E1833,資料表!$G:$I,2,FALSE))</f>
        <v/>
      </c>
      <c r="G1833" s="262" t="str">
        <f>IF($E1833="","",VLOOKUP($E1833,資料表!$G:$I,3,FALSE))</f>
        <v/>
      </c>
      <c r="H1833" s="71"/>
      <c r="I1833" s="72"/>
      <c r="J1833" s="70"/>
      <c r="K1833" s="278">
        <f t="shared" si="59"/>
        <v>0</v>
      </c>
      <c r="L1833" s="278">
        <f t="shared" si="60"/>
        <v>0</v>
      </c>
      <c r="M1833" s="75"/>
      <c r="N1833" s="76"/>
      <c r="O1833" s="76"/>
      <c r="P1833" s="77"/>
    </row>
    <row r="1834" spans="1:16" ht="20.100000000000001" customHeight="1">
      <c r="A1834" s="290" t="str">
        <f>IF(B1834="","",VLOOKUP(B1834,資料表!$A$3:$E$298,5,0))</f>
        <v/>
      </c>
      <c r="B1834" s="67"/>
      <c r="C1834" s="259" t="str">
        <f>IF($B1834="","",VLOOKUP($B1834,資料表!$A:$C,2,FALSE))</f>
        <v/>
      </c>
      <c r="D1834" s="259" t="str">
        <f>IF($B1834="","",VLOOKUP($B1834,資料表!$A:$C,3,FALSE))</f>
        <v/>
      </c>
      <c r="E1834" s="263"/>
      <c r="F1834" s="261" t="str">
        <f>IF($E1834="","",VLOOKUP($E1834,資料表!$G:$I,2,FALSE))</f>
        <v/>
      </c>
      <c r="G1834" s="262" t="str">
        <f>IF($E1834="","",VLOOKUP($E1834,資料表!$G:$I,3,FALSE))</f>
        <v/>
      </c>
      <c r="H1834" s="71"/>
      <c r="I1834" s="72"/>
      <c r="J1834" s="70"/>
      <c r="K1834" s="278">
        <f t="shared" si="59"/>
        <v>0</v>
      </c>
      <c r="L1834" s="278">
        <f t="shared" si="60"/>
        <v>0</v>
      </c>
      <c r="M1834" s="75"/>
      <c r="N1834" s="76"/>
      <c r="O1834" s="76"/>
      <c r="P1834" s="77"/>
    </row>
    <row r="1835" spans="1:16" ht="20.100000000000001" customHeight="1">
      <c r="A1835" s="290" t="str">
        <f>IF(B1835="","",VLOOKUP(B1835,資料表!$A$3:$E$298,5,0))</f>
        <v/>
      </c>
      <c r="B1835" s="67"/>
      <c r="C1835" s="259" t="str">
        <f>IF($B1835="","",VLOOKUP($B1835,資料表!$A:$C,2,FALSE))</f>
        <v/>
      </c>
      <c r="D1835" s="259" t="str">
        <f>IF($B1835="","",VLOOKUP($B1835,資料表!$A:$C,3,FALSE))</f>
        <v/>
      </c>
      <c r="E1835" s="263"/>
      <c r="F1835" s="261" t="str">
        <f>IF($E1835="","",VLOOKUP($E1835,資料表!$G:$I,2,FALSE))</f>
        <v/>
      </c>
      <c r="G1835" s="262" t="str">
        <f>IF($E1835="","",VLOOKUP($E1835,資料表!$G:$I,3,FALSE))</f>
        <v/>
      </c>
      <c r="H1835" s="71"/>
      <c r="I1835" s="72"/>
      <c r="J1835" s="70"/>
      <c r="K1835" s="278">
        <f t="shared" si="59"/>
        <v>0</v>
      </c>
      <c r="L1835" s="278">
        <f t="shared" si="60"/>
        <v>0</v>
      </c>
      <c r="M1835" s="75"/>
      <c r="N1835" s="76"/>
      <c r="O1835" s="76"/>
      <c r="P1835" s="77"/>
    </row>
    <row r="1836" spans="1:16" ht="20.100000000000001" customHeight="1">
      <c r="A1836" s="290" t="str">
        <f>IF(B1836="","",VLOOKUP(B1836,資料表!$A$3:$E$298,5,0))</f>
        <v/>
      </c>
      <c r="B1836" s="67"/>
      <c r="C1836" s="259" t="str">
        <f>IF($B1836="","",VLOOKUP($B1836,資料表!$A:$C,2,FALSE))</f>
        <v/>
      </c>
      <c r="D1836" s="259" t="str">
        <f>IF($B1836="","",VLOOKUP($B1836,資料表!$A:$C,3,FALSE))</f>
        <v/>
      </c>
      <c r="E1836" s="263"/>
      <c r="F1836" s="261" t="str">
        <f>IF($E1836="","",VLOOKUP($E1836,資料表!$G:$I,2,FALSE))</f>
        <v/>
      </c>
      <c r="G1836" s="262" t="str">
        <f>IF($E1836="","",VLOOKUP($E1836,資料表!$G:$I,3,FALSE))</f>
        <v/>
      </c>
      <c r="H1836" s="71"/>
      <c r="I1836" s="72"/>
      <c r="J1836" s="70"/>
      <c r="K1836" s="278">
        <f t="shared" si="59"/>
        <v>0</v>
      </c>
      <c r="L1836" s="278">
        <f t="shared" si="60"/>
        <v>0</v>
      </c>
      <c r="M1836" s="75"/>
      <c r="N1836" s="76"/>
      <c r="O1836" s="76"/>
      <c r="P1836" s="77"/>
    </row>
    <row r="1837" spans="1:16" ht="20.100000000000001" customHeight="1">
      <c r="A1837" s="290" t="str">
        <f>IF(B1837="","",VLOOKUP(B1837,資料表!$A$3:$E$298,5,0))</f>
        <v/>
      </c>
      <c r="B1837" s="67"/>
      <c r="C1837" s="259" t="str">
        <f>IF($B1837="","",VLOOKUP($B1837,資料表!$A:$C,2,FALSE))</f>
        <v/>
      </c>
      <c r="D1837" s="259" t="str">
        <f>IF($B1837="","",VLOOKUP($B1837,資料表!$A:$C,3,FALSE))</f>
        <v/>
      </c>
      <c r="E1837" s="263"/>
      <c r="F1837" s="261" t="str">
        <f>IF($E1837="","",VLOOKUP($E1837,資料表!$G:$I,2,FALSE))</f>
        <v/>
      </c>
      <c r="G1837" s="262" t="str">
        <f>IF($E1837="","",VLOOKUP($E1837,資料表!$G:$I,3,FALSE))</f>
        <v/>
      </c>
      <c r="H1837" s="71"/>
      <c r="I1837" s="72"/>
      <c r="J1837" s="70"/>
      <c r="K1837" s="278">
        <f t="shared" si="59"/>
        <v>0</v>
      </c>
      <c r="L1837" s="278">
        <f t="shared" si="60"/>
        <v>0</v>
      </c>
      <c r="M1837" s="75"/>
      <c r="N1837" s="76"/>
      <c r="O1837" s="76"/>
      <c r="P1837" s="77"/>
    </row>
    <row r="1838" spans="1:16" ht="20.100000000000001" customHeight="1">
      <c r="A1838" s="290" t="str">
        <f>IF(B1838="","",VLOOKUP(B1838,資料表!$A$3:$E$298,5,0))</f>
        <v/>
      </c>
      <c r="B1838" s="67"/>
      <c r="C1838" s="259" t="str">
        <f>IF($B1838="","",VLOOKUP($B1838,資料表!$A:$C,2,FALSE))</f>
        <v/>
      </c>
      <c r="D1838" s="259" t="str">
        <f>IF($B1838="","",VLOOKUP($B1838,資料表!$A:$C,3,FALSE))</f>
        <v/>
      </c>
      <c r="E1838" s="263"/>
      <c r="F1838" s="261" t="str">
        <f>IF($E1838="","",VLOOKUP($E1838,資料表!$G:$I,2,FALSE))</f>
        <v/>
      </c>
      <c r="G1838" s="262" t="str">
        <f>IF($E1838="","",VLOOKUP($E1838,資料表!$G:$I,3,FALSE))</f>
        <v/>
      </c>
      <c r="H1838" s="71"/>
      <c r="I1838" s="72"/>
      <c r="J1838" s="70"/>
      <c r="K1838" s="278">
        <f t="shared" si="59"/>
        <v>0</v>
      </c>
      <c r="L1838" s="278">
        <f t="shared" si="60"/>
        <v>0</v>
      </c>
      <c r="M1838" s="75"/>
      <c r="N1838" s="76"/>
      <c r="O1838" s="76"/>
      <c r="P1838" s="77"/>
    </row>
    <row r="1839" spans="1:16" ht="20.100000000000001" customHeight="1">
      <c r="A1839" s="290" t="str">
        <f>IF(B1839="","",VLOOKUP(B1839,資料表!$A$3:$E$298,5,0))</f>
        <v/>
      </c>
      <c r="B1839" s="67"/>
      <c r="C1839" s="259" t="str">
        <f>IF($B1839="","",VLOOKUP($B1839,資料表!$A:$C,2,FALSE))</f>
        <v/>
      </c>
      <c r="D1839" s="259" t="str">
        <f>IF($B1839="","",VLOOKUP($B1839,資料表!$A:$C,3,FALSE))</f>
        <v/>
      </c>
      <c r="E1839" s="263"/>
      <c r="F1839" s="261" t="str">
        <f>IF($E1839="","",VLOOKUP($E1839,資料表!$G:$I,2,FALSE))</f>
        <v/>
      </c>
      <c r="G1839" s="262" t="str">
        <f>IF($E1839="","",VLOOKUP($E1839,資料表!$G:$I,3,FALSE))</f>
        <v/>
      </c>
      <c r="H1839" s="71"/>
      <c r="I1839" s="72"/>
      <c r="J1839" s="70"/>
      <c r="K1839" s="278">
        <f t="shared" si="59"/>
        <v>0</v>
      </c>
      <c r="L1839" s="278">
        <f t="shared" si="60"/>
        <v>0</v>
      </c>
      <c r="M1839" s="75"/>
      <c r="N1839" s="76"/>
      <c r="O1839" s="76"/>
      <c r="P1839" s="77"/>
    </row>
    <row r="1840" spans="1:16" ht="20.100000000000001" customHeight="1">
      <c r="A1840" s="290" t="str">
        <f>IF(B1840="","",VLOOKUP(B1840,資料表!$A$3:$E$298,5,0))</f>
        <v/>
      </c>
      <c r="B1840" s="67"/>
      <c r="C1840" s="259" t="str">
        <f>IF($B1840="","",VLOOKUP($B1840,資料表!$A:$C,2,FALSE))</f>
        <v/>
      </c>
      <c r="D1840" s="259" t="str">
        <f>IF($B1840="","",VLOOKUP($B1840,資料表!$A:$C,3,FALSE))</f>
        <v/>
      </c>
      <c r="E1840" s="263"/>
      <c r="F1840" s="261" t="str">
        <f>IF($E1840="","",VLOOKUP($E1840,資料表!$G:$I,2,FALSE))</f>
        <v/>
      </c>
      <c r="G1840" s="262" t="str">
        <f>IF($E1840="","",VLOOKUP($E1840,資料表!$G:$I,3,FALSE))</f>
        <v/>
      </c>
      <c r="H1840" s="71"/>
      <c r="I1840" s="72"/>
      <c r="J1840" s="70"/>
      <c r="K1840" s="278">
        <f t="shared" si="59"/>
        <v>0</v>
      </c>
      <c r="L1840" s="278">
        <f t="shared" si="60"/>
        <v>0</v>
      </c>
      <c r="M1840" s="75"/>
      <c r="N1840" s="76"/>
      <c r="O1840" s="76"/>
      <c r="P1840" s="77"/>
    </row>
    <row r="1841" spans="1:16" ht="20.100000000000001" customHeight="1">
      <c r="A1841" s="290" t="str">
        <f>IF(B1841="","",VLOOKUP(B1841,資料表!$A$3:$E$298,5,0))</f>
        <v/>
      </c>
      <c r="B1841" s="67"/>
      <c r="C1841" s="259" t="str">
        <f>IF($B1841="","",VLOOKUP($B1841,資料表!$A:$C,2,FALSE))</f>
        <v/>
      </c>
      <c r="D1841" s="259" t="str">
        <f>IF($B1841="","",VLOOKUP($B1841,資料表!$A:$C,3,FALSE))</f>
        <v/>
      </c>
      <c r="E1841" s="263"/>
      <c r="F1841" s="261" t="str">
        <f>IF($E1841="","",VLOOKUP($E1841,資料表!$G:$I,2,FALSE))</f>
        <v/>
      </c>
      <c r="G1841" s="262" t="str">
        <f>IF($E1841="","",VLOOKUP($E1841,資料表!$G:$I,3,FALSE))</f>
        <v/>
      </c>
      <c r="H1841" s="71"/>
      <c r="I1841" s="72"/>
      <c r="J1841" s="70"/>
      <c r="K1841" s="278">
        <f t="shared" si="59"/>
        <v>0</v>
      </c>
      <c r="L1841" s="278">
        <f t="shared" si="60"/>
        <v>0</v>
      </c>
      <c r="M1841" s="75"/>
      <c r="N1841" s="76"/>
      <c r="O1841" s="76"/>
      <c r="P1841" s="77"/>
    </row>
    <row r="1842" spans="1:16" ht="20.100000000000001" customHeight="1">
      <c r="A1842" s="290" t="str">
        <f>IF(B1842="","",VLOOKUP(B1842,資料表!$A$3:$E$298,5,0))</f>
        <v/>
      </c>
      <c r="B1842" s="67"/>
      <c r="C1842" s="259" t="str">
        <f>IF($B1842="","",VLOOKUP($B1842,資料表!$A:$C,2,FALSE))</f>
        <v/>
      </c>
      <c r="D1842" s="259" t="str">
        <f>IF($B1842="","",VLOOKUP($B1842,資料表!$A:$C,3,FALSE))</f>
        <v/>
      </c>
      <c r="E1842" s="263"/>
      <c r="F1842" s="261" t="str">
        <f>IF($E1842="","",VLOOKUP($E1842,資料表!$G:$I,2,FALSE))</f>
        <v/>
      </c>
      <c r="G1842" s="262" t="str">
        <f>IF($E1842="","",VLOOKUP($E1842,資料表!$G:$I,3,FALSE))</f>
        <v/>
      </c>
      <c r="H1842" s="71"/>
      <c r="I1842" s="72"/>
      <c r="J1842" s="70"/>
      <c r="K1842" s="278">
        <f t="shared" si="59"/>
        <v>0</v>
      </c>
      <c r="L1842" s="278">
        <f t="shared" si="60"/>
        <v>0</v>
      </c>
      <c r="M1842" s="75"/>
      <c r="N1842" s="76"/>
      <c r="O1842" s="76"/>
      <c r="P1842" s="77"/>
    </row>
    <row r="1843" spans="1:16" ht="20.100000000000001" customHeight="1">
      <c r="A1843" s="290" t="str">
        <f>IF(B1843="","",VLOOKUP(B1843,資料表!$A$3:$E$298,5,0))</f>
        <v/>
      </c>
      <c r="B1843" s="67"/>
      <c r="C1843" s="259" t="str">
        <f>IF($B1843="","",VLOOKUP($B1843,資料表!$A:$C,2,FALSE))</f>
        <v/>
      </c>
      <c r="D1843" s="259" t="str">
        <f>IF($B1843="","",VLOOKUP($B1843,資料表!$A:$C,3,FALSE))</f>
        <v/>
      </c>
      <c r="E1843" s="263"/>
      <c r="F1843" s="261" t="str">
        <f>IF($E1843="","",VLOOKUP($E1843,資料表!$G:$I,2,FALSE))</f>
        <v/>
      </c>
      <c r="G1843" s="262" t="str">
        <f>IF($E1843="","",VLOOKUP($E1843,資料表!$G:$I,3,FALSE))</f>
        <v/>
      </c>
      <c r="H1843" s="71"/>
      <c r="I1843" s="72"/>
      <c r="J1843" s="70"/>
      <c r="K1843" s="278">
        <f t="shared" si="59"/>
        <v>0</v>
      </c>
      <c r="L1843" s="278">
        <f t="shared" si="60"/>
        <v>0</v>
      </c>
      <c r="M1843" s="75"/>
      <c r="N1843" s="76"/>
      <c r="O1843" s="76"/>
      <c r="P1843" s="77"/>
    </row>
    <row r="1844" spans="1:16" ht="20.100000000000001" customHeight="1">
      <c r="A1844" s="290" t="str">
        <f>IF(B1844="","",VLOOKUP(B1844,資料表!$A$3:$E$298,5,0))</f>
        <v/>
      </c>
      <c r="B1844" s="67"/>
      <c r="C1844" s="259" t="str">
        <f>IF($B1844="","",VLOOKUP($B1844,資料表!$A:$C,2,FALSE))</f>
        <v/>
      </c>
      <c r="D1844" s="259" t="str">
        <f>IF($B1844="","",VLOOKUP($B1844,資料表!$A:$C,3,FALSE))</f>
        <v/>
      </c>
      <c r="E1844" s="263"/>
      <c r="F1844" s="261" t="str">
        <f>IF($E1844="","",VLOOKUP($E1844,資料表!$G:$I,2,FALSE))</f>
        <v/>
      </c>
      <c r="G1844" s="262" t="str">
        <f>IF($E1844="","",VLOOKUP($E1844,資料表!$G:$I,3,FALSE))</f>
        <v/>
      </c>
      <c r="H1844" s="71"/>
      <c r="I1844" s="72"/>
      <c r="J1844" s="70"/>
      <c r="K1844" s="278">
        <f t="shared" si="59"/>
        <v>0</v>
      </c>
      <c r="L1844" s="278">
        <f t="shared" si="60"/>
        <v>0</v>
      </c>
      <c r="M1844" s="75"/>
      <c r="N1844" s="76"/>
      <c r="O1844" s="76"/>
      <c r="P1844" s="77"/>
    </row>
    <row r="1845" spans="1:16" ht="20.100000000000001" customHeight="1">
      <c r="A1845" s="290" t="str">
        <f>IF(B1845="","",VLOOKUP(B1845,資料表!$A$3:$E$298,5,0))</f>
        <v/>
      </c>
      <c r="B1845" s="67"/>
      <c r="C1845" s="259" t="str">
        <f>IF($B1845="","",VLOOKUP($B1845,資料表!$A:$C,2,FALSE))</f>
        <v/>
      </c>
      <c r="D1845" s="259" t="str">
        <f>IF($B1845="","",VLOOKUP($B1845,資料表!$A:$C,3,FALSE))</f>
        <v/>
      </c>
      <c r="E1845" s="263"/>
      <c r="F1845" s="261" t="str">
        <f>IF($E1845="","",VLOOKUP($E1845,資料表!$G:$I,2,FALSE))</f>
        <v/>
      </c>
      <c r="G1845" s="262" t="str">
        <f>IF($E1845="","",VLOOKUP($E1845,資料表!$G:$I,3,FALSE))</f>
        <v/>
      </c>
      <c r="H1845" s="71"/>
      <c r="I1845" s="72"/>
      <c r="J1845" s="70"/>
      <c r="K1845" s="278">
        <f t="shared" si="59"/>
        <v>0</v>
      </c>
      <c r="L1845" s="278">
        <f t="shared" si="60"/>
        <v>0</v>
      </c>
      <c r="M1845" s="75"/>
      <c r="N1845" s="76"/>
      <c r="O1845" s="76"/>
      <c r="P1845" s="77"/>
    </row>
    <row r="1846" spans="1:16" ht="20.100000000000001" customHeight="1">
      <c r="A1846" s="290" t="str">
        <f>IF(B1846="","",VLOOKUP(B1846,資料表!$A$3:$E$298,5,0))</f>
        <v/>
      </c>
      <c r="B1846" s="67"/>
      <c r="C1846" s="259" t="str">
        <f>IF($B1846="","",VLOOKUP($B1846,資料表!$A:$C,2,FALSE))</f>
        <v/>
      </c>
      <c r="D1846" s="259" t="str">
        <f>IF($B1846="","",VLOOKUP($B1846,資料表!$A:$C,3,FALSE))</f>
        <v/>
      </c>
      <c r="E1846" s="263"/>
      <c r="F1846" s="261" t="str">
        <f>IF($E1846="","",VLOOKUP($E1846,資料表!$G:$I,2,FALSE))</f>
        <v/>
      </c>
      <c r="G1846" s="262" t="str">
        <f>IF($E1846="","",VLOOKUP($E1846,資料表!$G:$I,3,FALSE))</f>
        <v/>
      </c>
      <c r="H1846" s="71"/>
      <c r="I1846" s="72"/>
      <c r="J1846" s="70"/>
      <c r="K1846" s="278">
        <f t="shared" si="59"/>
        <v>0</v>
      </c>
      <c r="L1846" s="278">
        <f t="shared" si="60"/>
        <v>0</v>
      </c>
      <c r="M1846" s="75"/>
      <c r="N1846" s="76"/>
      <c r="O1846" s="76"/>
      <c r="P1846" s="77"/>
    </row>
    <row r="1847" spans="1:16" ht="20.100000000000001" customHeight="1">
      <c r="A1847" s="290" t="str">
        <f>IF(B1847="","",VLOOKUP(B1847,資料表!$A$3:$E$298,5,0))</f>
        <v/>
      </c>
      <c r="B1847" s="67"/>
      <c r="C1847" s="259" t="str">
        <f>IF($B1847="","",VLOOKUP($B1847,資料表!$A:$C,2,FALSE))</f>
        <v/>
      </c>
      <c r="D1847" s="259" t="str">
        <f>IF($B1847="","",VLOOKUP($B1847,資料表!$A:$C,3,FALSE))</f>
        <v/>
      </c>
      <c r="E1847" s="263"/>
      <c r="F1847" s="261" t="str">
        <f>IF($E1847="","",VLOOKUP($E1847,資料表!$G:$I,2,FALSE))</f>
        <v/>
      </c>
      <c r="G1847" s="262" t="str">
        <f>IF($E1847="","",VLOOKUP($E1847,資料表!$G:$I,3,FALSE))</f>
        <v/>
      </c>
      <c r="H1847" s="71"/>
      <c r="I1847" s="72"/>
      <c r="J1847" s="70"/>
      <c r="K1847" s="278">
        <f t="shared" si="59"/>
        <v>0</v>
      </c>
      <c r="L1847" s="278">
        <f t="shared" si="60"/>
        <v>0</v>
      </c>
      <c r="M1847" s="75"/>
      <c r="N1847" s="76"/>
      <c r="O1847" s="76"/>
      <c r="P1847" s="77"/>
    </row>
    <row r="1848" spans="1:16" ht="20.100000000000001" customHeight="1">
      <c r="A1848" s="290" t="str">
        <f>IF(B1848="","",VLOOKUP(B1848,資料表!$A$3:$E$298,5,0))</f>
        <v/>
      </c>
      <c r="B1848" s="67"/>
      <c r="C1848" s="259" t="str">
        <f>IF($B1848="","",VLOOKUP($B1848,資料表!$A:$C,2,FALSE))</f>
        <v/>
      </c>
      <c r="D1848" s="259" t="str">
        <f>IF($B1848="","",VLOOKUP($B1848,資料表!$A:$C,3,FALSE))</f>
        <v/>
      </c>
      <c r="E1848" s="263"/>
      <c r="F1848" s="261" t="str">
        <f>IF($E1848="","",VLOOKUP($E1848,資料表!$G:$I,2,FALSE))</f>
        <v/>
      </c>
      <c r="G1848" s="262" t="str">
        <f>IF($E1848="","",VLOOKUP($E1848,資料表!$G:$I,3,FALSE))</f>
        <v/>
      </c>
      <c r="H1848" s="71"/>
      <c r="I1848" s="72"/>
      <c r="J1848" s="70"/>
      <c r="K1848" s="278">
        <f t="shared" si="59"/>
        <v>0</v>
      </c>
      <c r="L1848" s="278">
        <f t="shared" si="60"/>
        <v>0</v>
      </c>
      <c r="M1848" s="75"/>
      <c r="N1848" s="76"/>
      <c r="O1848" s="76"/>
      <c r="P1848" s="77"/>
    </row>
    <row r="1849" spans="1:16" ht="20.100000000000001" customHeight="1">
      <c r="A1849" s="290" t="str">
        <f>IF(B1849="","",VLOOKUP(B1849,資料表!$A$3:$E$298,5,0))</f>
        <v/>
      </c>
      <c r="B1849" s="67"/>
      <c r="C1849" s="259" t="str">
        <f>IF($B1849="","",VLOOKUP($B1849,資料表!$A:$C,2,FALSE))</f>
        <v/>
      </c>
      <c r="D1849" s="259" t="str">
        <f>IF($B1849="","",VLOOKUP($B1849,資料表!$A:$C,3,FALSE))</f>
        <v/>
      </c>
      <c r="E1849" s="263"/>
      <c r="F1849" s="261" t="str">
        <f>IF($E1849="","",VLOOKUP($E1849,資料表!$G:$I,2,FALSE))</f>
        <v/>
      </c>
      <c r="G1849" s="262" t="str">
        <f>IF($E1849="","",VLOOKUP($E1849,資料表!$G:$I,3,FALSE))</f>
        <v/>
      </c>
      <c r="H1849" s="71"/>
      <c r="I1849" s="72"/>
      <c r="J1849" s="70"/>
      <c r="K1849" s="278">
        <f t="shared" si="59"/>
        <v>0</v>
      </c>
      <c r="L1849" s="278">
        <f t="shared" si="60"/>
        <v>0</v>
      </c>
      <c r="M1849" s="75"/>
      <c r="N1849" s="76"/>
      <c r="O1849" s="76"/>
      <c r="P1849" s="77"/>
    </row>
    <row r="1850" spans="1:16" ht="20.100000000000001" customHeight="1">
      <c r="A1850" s="290" t="str">
        <f>IF(B1850="","",VLOOKUP(B1850,資料表!$A$3:$E$298,5,0))</f>
        <v/>
      </c>
      <c r="B1850" s="67"/>
      <c r="C1850" s="259" t="str">
        <f>IF($B1850="","",VLOOKUP($B1850,資料表!$A:$C,2,FALSE))</f>
        <v/>
      </c>
      <c r="D1850" s="259" t="str">
        <f>IF($B1850="","",VLOOKUP($B1850,資料表!$A:$C,3,FALSE))</f>
        <v/>
      </c>
      <c r="E1850" s="263"/>
      <c r="F1850" s="261" t="str">
        <f>IF($E1850="","",VLOOKUP($E1850,資料表!$G:$I,2,FALSE))</f>
        <v/>
      </c>
      <c r="G1850" s="262" t="str">
        <f>IF($E1850="","",VLOOKUP($E1850,資料表!$G:$I,3,FALSE))</f>
        <v/>
      </c>
      <c r="H1850" s="71"/>
      <c r="I1850" s="72"/>
      <c r="J1850" s="70"/>
      <c r="K1850" s="278">
        <f t="shared" si="59"/>
        <v>0</v>
      </c>
      <c r="L1850" s="278">
        <f t="shared" si="60"/>
        <v>0</v>
      </c>
      <c r="M1850" s="75"/>
      <c r="N1850" s="76"/>
      <c r="O1850" s="76"/>
      <c r="P1850" s="77"/>
    </row>
    <row r="1851" spans="1:16" ht="20.100000000000001" customHeight="1">
      <c r="A1851" s="290" t="str">
        <f>IF(B1851="","",VLOOKUP(B1851,資料表!$A$3:$E$298,5,0))</f>
        <v/>
      </c>
      <c r="B1851" s="67"/>
      <c r="C1851" s="259" t="str">
        <f>IF($B1851="","",VLOOKUP($B1851,資料表!$A:$C,2,FALSE))</f>
        <v/>
      </c>
      <c r="D1851" s="259" t="str">
        <f>IF($B1851="","",VLOOKUP($B1851,資料表!$A:$C,3,FALSE))</f>
        <v/>
      </c>
      <c r="E1851" s="263"/>
      <c r="F1851" s="261" t="str">
        <f>IF($E1851="","",VLOOKUP($E1851,資料表!$G:$I,2,FALSE))</f>
        <v/>
      </c>
      <c r="G1851" s="262" t="str">
        <f>IF($E1851="","",VLOOKUP($E1851,資料表!$G:$I,3,FALSE))</f>
        <v/>
      </c>
      <c r="H1851" s="71"/>
      <c r="I1851" s="72"/>
      <c r="J1851" s="70"/>
      <c r="K1851" s="278">
        <f t="shared" si="59"/>
        <v>0</v>
      </c>
      <c r="L1851" s="278">
        <f t="shared" si="60"/>
        <v>0</v>
      </c>
      <c r="M1851" s="75"/>
      <c r="N1851" s="76"/>
      <c r="O1851" s="76"/>
      <c r="P1851" s="77"/>
    </row>
    <row r="1852" spans="1:16" ht="20.100000000000001" customHeight="1">
      <c r="A1852" s="290" t="str">
        <f>IF(B1852="","",VLOOKUP(B1852,資料表!$A$3:$E$298,5,0))</f>
        <v/>
      </c>
      <c r="B1852" s="67"/>
      <c r="C1852" s="259" t="str">
        <f>IF($B1852="","",VLOOKUP($B1852,資料表!$A:$C,2,FALSE))</f>
        <v/>
      </c>
      <c r="D1852" s="259" t="str">
        <f>IF($B1852="","",VLOOKUP($B1852,資料表!$A:$C,3,FALSE))</f>
        <v/>
      </c>
      <c r="E1852" s="263"/>
      <c r="F1852" s="261" t="str">
        <f>IF($E1852="","",VLOOKUP($E1852,資料表!$G:$I,2,FALSE))</f>
        <v/>
      </c>
      <c r="G1852" s="262" t="str">
        <f>IF($E1852="","",VLOOKUP($E1852,資料表!$G:$I,3,FALSE))</f>
        <v/>
      </c>
      <c r="H1852" s="71"/>
      <c r="I1852" s="72"/>
      <c r="J1852" s="70"/>
      <c r="K1852" s="278">
        <f t="shared" si="59"/>
        <v>0</v>
      </c>
      <c r="L1852" s="278">
        <f t="shared" si="60"/>
        <v>0</v>
      </c>
      <c r="M1852" s="75"/>
      <c r="N1852" s="76"/>
      <c r="O1852" s="76"/>
      <c r="P1852" s="77"/>
    </row>
    <row r="1853" spans="1:16" ht="20.100000000000001" customHeight="1">
      <c r="A1853" s="290" t="str">
        <f>IF(B1853="","",VLOOKUP(B1853,資料表!$A$3:$E$298,5,0))</f>
        <v/>
      </c>
      <c r="B1853" s="67"/>
      <c r="C1853" s="259" t="str">
        <f>IF($B1853="","",VLOOKUP($B1853,資料表!$A:$C,2,FALSE))</f>
        <v/>
      </c>
      <c r="D1853" s="259" t="str">
        <f>IF($B1853="","",VLOOKUP($B1853,資料表!$A:$C,3,FALSE))</f>
        <v/>
      </c>
      <c r="E1853" s="263"/>
      <c r="F1853" s="261" t="str">
        <f>IF($E1853="","",VLOOKUP($E1853,資料表!$G:$I,2,FALSE))</f>
        <v/>
      </c>
      <c r="G1853" s="262" t="str">
        <f>IF($E1853="","",VLOOKUP($E1853,資料表!$G:$I,3,FALSE))</f>
        <v/>
      </c>
      <c r="H1853" s="71"/>
      <c r="I1853" s="72"/>
      <c r="J1853" s="70"/>
      <c r="K1853" s="278">
        <f t="shared" si="59"/>
        <v>0</v>
      </c>
      <c r="L1853" s="278">
        <f t="shared" si="60"/>
        <v>0</v>
      </c>
      <c r="M1853" s="75"/>
      <c r="N1853" s="76"/>
      <c r="O1853" s="76"/>
      <c r="P1853" s="77"/>
    </row>
    <row r="1854" spans="1:16" ht="20.100000000000001" customHeight="1">
      <c r="A1854" s="290" t="str">
        <f>IF(B1854="","",VLOOKUP(B1854,資料表!$A$3:$E$298,5,0))</f>
        <v/>
      </c>
      <c r="B1854" s="67"/>
      <c r="C1854" s="259" t="str">
        <f>IF($B1854="","",VLOOKUP($B1854,資料表!$A:$C,2,FALSE))</f>
        <v/>
      </c>
      <c r="D1854" s="259" t="str">
        <f>IF($B1854="","",VLOOKUP($B1854,資料表!$A:$C,3,FALSE))</f>
        <v/>
      </c>
      <c r="E1854" s="263"/>
      <c r="F1854" s="261" t="str">
        <f>IF($E1854="","",VLOOKUP($E1854,資料表!$G:$I,2,FALSE))</f>
        <v/>
      </c>
      <c r="G1854" s="262" t="str">
        <f>IF($E1854="","",VLOOKUP($E1854,資料表!$G:$I,3,FALSE))</f>
        <v/>
      </c>
      <c r="H1854" s="71"/>
      <c r="I1854" s="72"/>
      <c r="J1854" s="70"/>
      <c r="K1854" s="278">
        <f t="shared" si="59"/>
        <v>0</v>
      </c>
      <c r="L1854" s="278">
        <f t="shared" si="60"/>
        <v>0</v>
      </c>
      <c r="M1854" s="75"/>
      <c r="N1854" s="76"/>
      <c r="O1854" s="76"/>
      <c r="P1854" s="77"/>
    </row>
    <row r="1855" spans="1:16" ht="20.100000000000001" customHeight="1">
      <c r="A1855" s="290" t="str">
        <f>IF(B1855="","",VLOOKUP(B1855,資料表!$A$3:$E$298,5,0))</f>
        <v/>
      </c>
      <c r="B1855" s="67"/>
      <c r="C1855" s="259" t="str">
        <f>IF($B1855="","",VLOOKUP($B1855,資料表!$A:$C,2,FALSE))</f>
        <v/>
      </c>
      <c r="D1855" s="259" t="str">
        <f>IF($B1855="","",VLOOKUP($B1855,資料表!$A:$C,3,FALSE))</f>
        <v/>
      </c>
      <c r="E1855" s="263"/>
      <c r="F1855" s="261" t="str">
        <f>IF($E1855="","",VLOOKUP($E1855,資料表!$G:$I,2,FALSE))</f>
        <v/>
      </c>
      <c r="G1855" s="262" t="str">
        <f>IF($E1855="","",VLOOKUP($E1855,資料表!$G:$I,3,FALSE))</f>
        <v/>
      </c>
      <c r="H1855" s="71"/>
      <c r="I1855" s="72"/>
      <c r="J1855" s="70"/>
      <c r="K1855" s="278">
        <f t="shared" si="59"/>
        <v>0</v>
      </c>
      <c r="L1855" s="278">
        <f t="shared" si="60"/>
        <v>0</v>
      </c>
      <c r="M1855" s="75"/>
      <c r="N1855" s="76"/>
      <c r="O1855" s="76"/>
      <c r="P1855" s="77"/>
    </row>
    <row r="1856" spans="1:16" ht="20.100000000000001" customHeight="1">
      <c r="A1856" s="290" t="str">
        <f>IF(B1856="","",VLOOKUP(B1856,資料表!$A$3:$E$298,5,0))</f>
        <v/>
      </c>
      <c r="B1856" s="67"/>
      <c r="C1856" s="259" t="str">
        <f>IF($B1856="","",VLOOKUP($B1856,資料表!$A:$C,2,FALSE))</f>
        <v/>
      </c>
      <c r="D1856" s="259" t="str">
        <f>IF($B1856="","",VLOOKUP($B1856,資料表!$A:$C,3,FALSE))</f>
        <v/>
      </c>
      <c r="E1856" s="263"/>
      <c r="F1856" s="261" t="str">
        <f>IF($E1856="","",VLOOKUP($E1856,資料表!$G:$I,2,FALSE))</f>
        <v/>
      </c>
      <c r="G1856" s="262" t="str">
        <f>IF($E1856="","",VLOOKUP($E1856,資料表!$G:$I,3,FALSE))</f>
        <v/>
      </c>
      <c r="H1856" s="71"/>
      <c r="I1856" s="72"/>
      <c r="J1856" s="70"/>
      <c r="K1856" s="278">
        <f t="shared" si="59"/>
        <v>0</v>
      </c>
      <c r="L1856" s="278">
        <f t="shared" si="60"/>
        <v>0</v>
      </c>
      <c r="M1856" s="75"/>
      <c r="N1856" s="76"/>
      <c r="O1856" s="76"/>
      <c r="P1856" s="77"/>
    </row>
    <row r="1857" spans="1:16" ht="20.100000000000001" customHeight="1">
      <c r="A1857" s="290" t="str">
        <f>IF(B1857="","",VLOOKUP(B1857,資料表!$A$3:$E$298,5,0))</f>
        <v/>
      </c>
      <c r="B1857" s="67"/>
      <c r="C1857" s="259" t="str">
        <f>IF($B1857="","",VLOOKUP($B1857,資料表!$A:$C,2,FALSE))</f>
        <v/>
      </c>
      <c r="D1857" s="259" t="str">
        <f>IF($B1857="","",VLOOKUP($B1857,資料表!$A:$C,3,FALSE))</f>
        <v/>
      </c>
      <c r="E1857" s="263"/>
      <c r="F1857" s="261" t="str">
        <f>IF($E1857="","",VLOOKUP($E1857,資料表!$G:$I,2,FALSE))</f>
        <v/>
      </c>
      <c r="G1857" s="262" t="str">
        <f>IF($E1857="","",VLOOKUP($E1857,資料表!$G:$I,3,FALSE))</f>
        <v/>
      </c>
      <c r="H1857" s="71"/>
      <c r="I1857" s="72"/>
      <c r="J1857" s="70"/>
      <c r="K1857" s="278">
        <f t="shared" si="59"/>
        <v>0</v>
      </c>
      <c r="L1857" s="278">
        <f t="shared" si="60"/>
        <v>0</v>
      </c>
      <c r="M1857" s="75"/>
      <c r="N1857" s="76"/>
      <c r="O1857" s="76"/>
      <c r="P1857" s="77"/>
    </row>
    <row r="1858" spans="1:16" ht="20.100000000000001" customHeight="1">
      <c r="A1858" s="290" t="str">
        <f>IF(B1858="","",VLOOKUP(B1858,資料表!$A$3:$E$298,5,0))</f>
        <v/>
      </c>
      <c r="B1858" s="67"/>
      <c r="C1858" s="259" t="str">
        <f>IF($B1858="","",VLOOKUP($B1858,資料表!$A:$C,2,FALSE))</f>
        <v/>
      </c>
      <c r="D1858" s="259" t="str">
        <f>IF($B1858="","",VLOOKUP($B1858,資料表!$A:$C,3,FALSE))</f>
        <v/>
      </c>
      <c r="E1858" s="263"/>
      <c r="F1858" s="261" t="str">
        <f>IF($E1858="","",VLOOKUP($E1858,資料表!$G:$I,2,FALSE))</f>
        <v/>
      </c>
      <c r="G1858" s="262" t="str">
        <f>IF($E1858="","",VLOOKUP($E1858,資料表!$G:$I,3,FALSE))</f>
        <v/>
      </c>
      <c r="H1858" s="71"/>
      <c r="I1858" s="72"/>
      <c r="J1858" s="70"/>
      <c r="K1858" s="278">
        <f t="shared" si="59"/>
        <v>0</v>
      </c>
      <c r="L1858" s="278">
        <f t="shared" si="60"/>
        <v>0</v>
      </c>
      <c r="M1858" s="75"/>
      <c r="N1858" s="76"/>
      <c r="O1858" s="76"/>
      <c r="P1858" s="77"/>
    </row>
    <row r="1859" spans="1:16" ht="20.100000000000001" customHeight="1">
      <c r="A1859" s="290" t="str">
        <f>IF(B1859="","",VLOOKUP(B1859,資料表!$A$3:$E$298,5,0))</f>
        <v/>
      </c>
      <c r="B1859" s="67"/>
      <c r="C1859" s="259" t="str">
        <f>IF($B1859="","",VLOOKUP($B1859,資料表!$A:$C,2,FALSE))</f>
        <v/>
      </c>
      <c r="D1859" s="259" t="str">
        <f>IF($B1859="","",VLOOKUP($B1859,資料表!$A:$C,3,FALSE))</f>
        <v/>
      </c>
      <c r="E1859" s="263"/>
      <c r="F1859" s="261" t="str">
        <f>IF($E1859="","",VLOOKUP($E1859,資料表!$G:$I,2,FALSE))</f>
        <v/>
      </c>
      <c r="G1859" s="262" t="str">
        <f>IF($E1859="","",VLOOKUP($E1859,資料表!$G:$I,3,FALSE))</f>
        <v/>
      </c>
      <c r="H1859" s="71"/>
      <c r="I1859" s="72"/>
      <c r="J1859" s="70"/>
      <c r="K1859" s="278">
        <f t="shared" si="59"/>
        <v>0</v>
      </c>
      <c r="L1859" s="278">
        <f t="shared" si="60"/>
        <v>0</v>
      </c>
      <c r="M1859" s="75"/>
      <c r="N1859" s="76"/>
      <c r="O1859" s="76"/>
      <c r="P1859" s="77"/>
    </row>
    <row r="1860" spans="1:16" ht="20.100000000000001" customHeight="1">
      <c r="A1860" s="290" t="str">
        <f>IF(B1860="","",VLOOKUP(B1860,資料表!$A$3:$E$298,5,0))</f>
        <v/>
      </c>
      <c r="B1860" s="67"/>
      <c r="C1860" s="259" t="str">
        <f>IF($B1860="","",VLOOKUP($B1860,資料表!$A:$C,2,FALSE))</f>
        <v/>
      </c>
      <c r="D1860" s="259" t="str">
        <f>IF($B1860="","",VLOOKUP($B1860,資料表!$A:$C,3,FALSE))</f>
        <v/>
      </c>
      <c r="E1860" s="263"/>
      <c r="F1860" s="261" t="str">
        <f>IF($E1860="","",VLOOKUP($E1860,資料表!$G:$I,2,FALSE))</f>
        <v/>
      </c>
      <c r="G1860" s="262" t="str">
        <f>IF($E1860="","",VLOOKUP($E1860,資料表!$G:$I,3,FALSE))</f>
        <v/>
      </c>
      <c r="H1860" s="71"/>
      <c r="I1860" s="72"/>
      <c r="J1860" s="70"/>
      <c r="K1860" s="278">
        <f t="shared" si="59"/>
        <v>0</v>
      </c>
      <c r="L1860" s="278">
        <f t="shared" si="60"/>
        <v>0</v>
      </c>
      <c r="M1860" s="75"/>
      <c r="N1860" s="76"/>
      <c r="O1860" s="76"/>
      <c r="P1860" s="77"/>
    </row>
    <row r="1861" spans="1:16" ht="20.100000000000001" customHeight="1">
      <c r="A1861" s="290" t="str">
        <f>IF(B1861="","",VLOOKUP(B1861,資料表!$A$3:$E$298,5,0))</f>
        <v/>
      </c>
      <c r="B1861" s="67"/>
      <c r="C1861" s="259" t="str">
        <f>IF($B1861="","",VLOOKUP($B1861,資料表!$A:$C,2,FALSE))</f>
        <v/>
      </c>
      <c r="D1861" s="259" t="str">
        <f>IF($B1861="","",VLOOKUP($B1861,資料表!$A:$C,3,FALSE))</f>
        <v/>
      </c>
      <c r="E1861" s="263"/>
      <c r="F1861" s="261" t="str">
        <f>IF($E1861="","",VLOOKUP($E1861,資料表!$G:$I,2,FALSE))</f>
        <v/>
      </c>
      <c r="G1861" s="262" t="str">
        <f>IF($E1861="","",VLOOKUP($E1861,資料表!$G:$I,3,FALSE))</f>
        <v/>
      </c>
      <c r="H1861" s="71"/>
      <c r="I1861" s="72"/>
      <c r="J1861" s="70"/>
      <c r="K1861" s="278">
        <f t="shared" si="59"/>
        <v>0</v>
      </c>
      <c r="L1861" s="278">
        <f t="shared" si="60"/>
        <v>0</v>
      </c>
      <c r="M1861" s="75"/>
      <c r="N1861" s="76"/>
      <c r="O1861" s="76"/>
      <c r="P1861" s="77"/>
    </row>
    <row r="1862" spans="1:16" ht="20.100000000000001" customHeight="1">
      <c r="A1862" s="290" t="str">
        <f>IF(B1862="","",VLOOKUP(B1862,資料表!$A$3:$E$298,5,0))</f>
        <v/>
      </c>
      <c r="B1862" s="67"/>
      <c r="C1862" s="259" t="str">
        <f>IF($B1862="","",VLOOKUP($B1862,資料表!$A:$C,2,FALSE))</f>
        <v/>
      </c>
      <c r="D1862" s="259" t="str">
        <f>IF($B1862="","",VLOOKUP($B1862,資料表!$A:$C,3,FALSE))</f>
        <v/>
      </c>
      <c r="E1862" s="263"/>
      <c r="F1862" s="261" t="str">
        <f>IF($E1862="","",VLOOKUP($E1862,資料表!$G:$I,2,FALSE))</f>
        <v/>
      </c>
      <c r="G1862" s="262" t="str">
        <f>IF($E1862="","",VLOOKUP($E1862,資料表!$G:$I,3,FALSE))</f>
        <v/>
      </c>
      <c r="H1862" s="71"/>
      <c r="I1862" s="72"/>
      <c r="J1862" s="70"/>
      <c r="K1862" s="278">
        <f t="shared" si="59"/>
        <v>0</v>
      </c>
      <c r="L1862" s="278">
        <f t="shared" si="60"/>
        <v>0</v>
      </c>
      <c r="M1862" s="75"/>
      <c r="N1862" s="76"/>
      <c r="O1862" s="76"/>
      <c r="P1862" s="77"/>
    </row>
    <row r="1863" spans="1:16" ht="20.100000000000001" customHeight="1">
      <c r="A1863" s="290" t="str">
        <f>IF(B1863="","",VLOOKUP(B1863,資料表!$A$3:$E$298,5,0))</f>
        <v/>
      </c>
      <c r="B1863" s="67"/>
      <c r="C1863" s="259" t="str">
        <f>IF($B1863="","",VLOOKUP($B1863,資料表!$A:$C,2,FALSE))</f>
        <v/>
      </c>
      <c r="D1863" s="259" t="str">
        <f>IF($B1863="","",VLOOKUP($B1863,資料表!$A:$C,3,FALSE))</f>
        <v/>
      </c>
      <c r="E1863" s="263"/>
      <c r="F1863" s="261" t="str">
        <f>IF($E1863="","",VLOOKUP($E1863,資料表!$G:$I,2,FALSE))</f>
        <v/>
      </c>
      <c r="G1863" s="262" t="str">
        <f>IF($E1863="","",VLOOKUP($E1863,資料表!$G:$I,3,FALSE))</f>
        <v/>
      </c>
      <c r="H1863" s="71"/>
      <c r="I1863" s="72"/>
      <c r="J1863" s="70"/>
      <c r="K1863" s="278">
        <f t="shared" si="59"/>
        <v>0</v>
      </c>
      <c r="L1863" s="278">
        <f t="shared" si="60"/>
        <v>0</v>
      </c>
      <c r="M1863" s="75"/>
      <c r="N1863" s="76"/>
      <c r="O1863" s="76"/>
      <c r="P1863" s="77"/>
    </row>
    <row r="1864" spans="1:16" ht="20.100000000000001" customHeight="1">
      <c r="A1864" s="290" t="str">
        <f>IF(B1864="","",VLOOKUP(B1864,資料表!$A$3:$E$298,5,0))</f>
        <v/>
      </c>
      <c r="B1864" s="67"/>
      <c r="C1864" s="259" t="str">
        <f>IF($B1864="","",VLOOKUP($B1864,資料表!$A:$C,2,FALSE))</f>
        <v/>
      </c>
      <c r="D1864" s="259" t="str">
        <f>IF($B1864="","",VLOOKUP($B1864,資料表!$A:$C,3,FALSE))</f>
        <v/>
      </c>
      <c r="E1864" s="263"/>
      <c r="F1864" s="261" t="str">
        <f>IF($E1864="","",VLOOKUP($E1864,資料表!$G:$I,2,FALSE))</f>
        <v/>
      </c>
      <c r="G1864" s="262" t="str">
        <f>IF($E1864="","",VLOOKUP($E1864,資料表!$G:$I,3,FALSE))</f>
        <v/>
      </c>
      <c r="H1864" s="71"/>
      <c r="I1864" s="72"/>
      <c r="J1864" s="70"/>
      <c r="K1864" s="278">
        <f t="shared" si="59"/>
        <v>0</v>
      </c>
      <c r="L1864" s="278">
        <f t="shared" si="60"/>
        <v>0</v>
      </c>
      <c r="M1864" s="75"/>
      <c r="N1864" s="76"/>
      <c r="O1864" s="76"/>
      <c r="P1864" s="77"/>
    </row>
    <row r="1865" spans="1:16" ht="20.100000000000001" customHeight="1">
      <c r="A1865" s="290" t="str">
        <f>IF(B1865="","",VLOOKUP(B1865,資料表!$A$3:$E$298,5,0))</f>
        <v/>
      </c>
      <c r="B1865" s="67"/>
      <c r="C1865" s="259" t="str">
        <f>IF($B1865="","",VLOOKUP($B1865,資料表!$A:$C,2,FALSE))</f>
        <v/>
      </c>
      <c r="D1865" s="259" t="str">
        <f>IF($B1865="","",VLOOKUP($B1865,資料表!$A:$C,3,FALSE))</f>
        <v/>
      </c>
      <c r="E1865" s="263"/>
      <c r="F1865" s="261" t="str">
        <f>IF($E1865="","",VLOOKUP($E1865,資料表!$G:$I,2,FALSE))</f>
        <v/>
      </c>
      <c r="G1865" s="262" t="str">
        <f>IF($E1865="","",VLOOKUP($E1865,資料表!$G:$I,3,FALSE))</f>
        <v/>
      </c>
      <c r="H1865" s="71"/>
      <c r="I1865" s="72"/>
      <c r="J1865" s="70"/>
      <c r="K1865" s="278">
        <f t="shared" si="59"/>
        <v>0</v>
      </c>
      <c r="L1865" s="278">
        <f t="shared" si="60"/>
        <v>0</v>
      </c>
      <c r="M1865" s="75"/>
      <c r="N1865" s="76"/>
      <c r="O1865" s="76"/>
      <c r="P1865" s="77"/>
    </row>
    <row r="1866" spans="1:16" ht="20.100000000000001" customHeight="1">
      <c r="A1866" s="290" t="str">
        <f>IF(B1866="","",VLOOKUP(B1866,資料表!$A$3:$E$298,5,0))</f>
        <v/>
      </c>
      <c r="B1866" s="67"/>
      <c r="C1866" s="259" t="str">
        <f>IF($B1866="","",VLOOKUP($B1866,資料表!$A:$C,2,FALSE))</f>
        <v/>
      </c>
      <c r="D1866" s="259" t="str">
        <f>IF($B1866="","",VLOOKUP($B1866,資料表!$A:$C,3,FALSE))</f>
        <v/>
      </c>
      <c r="E1866" s="263"/>
      <c r="F1866" s="261" t="str">
        <f>IF($E1866="","",VLOOKUP($E1866,資料表!$G:$I,2,FALSE))</f>
        <v/>
      </c>
      <c r="G1866" s="262" t="str">
        <f>IF($E1866="","",VLOOKUP($E1866,資料表!$G:$I,3,FALSE))</f>
        <v/>
      </c>
      <c r="H1866" s="71"/>
      <c r="I1866" s="72"/>
      <c r="J1866" s="70"/>
      <c r="K1866" s="278">
        <f t="shared" si="59"/>
        <v>0</v>
      </c>
      <c r="L1866" s="278">
        <f t="shared" si="60"/>
        <v>0</v>
      </c>
      <c r="M1866" s="75"/>
      <c r="N1866" s="76"/>
      <c r="O1866" s="76"/>
      <c r="P1866" s="77"/>
    </row>
    <row r="1867" spans="1:16" ht="20.100000000000001" customHeight="1">
      <c r="A1867" s="290" t="str">
        <f>IF(B1867="","",VLOOKUP(B1867,資料表!$A$3:$E$298,5,0))</f>
        <v/>
      </c>
      <c r="B1867" s="67"/>
      <c r="C1867" s="259" t="str">
        <f>IF($B1867="","",VLOOKUP($B1867,資料表!$A:$C,2,FALSE))</f>
        <v/>
      </c>
      <c r="D1867" s="259" t="str">
        <f>IF($B1867="","",VLOOKUP($B1867,資料表!$A:$C,3,FALSE))</f>
        <v/>
      </c>
      <c r="E1867" s="263"/>
      <c r="F1867" s="261" t="str">
        <f>IF($E1867="","",VLOOKUP($E1867,資料表!$G:$I,2,FALSE))</f>
        <v/>
      </c>
      <c r="G1867" s="262" t="str">
        <f>IF($E1867="","",VLOOKUP($E1867,資料表!$G:$I,3,FALSE))</f>
        <v/>
      </c>
      <c r="H1867" s="71"/>
      <c r="I1867" s="72"/>
      <c r="J1867" s="70"/>
      <c r="K1867" s="278">
        <f t="shared" ref="K1867:K1930" si="61">IF(OR($M1867=1,$M1867=""),ROUND($J1867*0.05,0),0)</f>
        <v>0</v>
      </c>
      <c r="L1867" s="278">
        <f t="shared" si="60"/>
        <v>0</v>
      </c>
      <c r="M1867" s="75"/>
      <c r="N1867" s="76"/>
      <c r="O1867" s="76"/>
      <c r="P1867" s="77"/>
    </row>
    <row r="1868" spans="1:16" ht="20.100000000000001" customHeight="1">
      <c r="A1868" s="290" t="str">
        <f>IF(B1868="","",VLOOKUP(B1868,資料表!$A$3:$E$298,5,0))</f>
        <v/>
      </c>
      <c r="B1868" s="67"/>
      <c r="C1868" s="259" t="str">
        <f>IF($B1868="","",VLOOKUP($B1868,資料表!$A:$C,2,FALSE))</f>
        <v/>
      </c>
      <c r="D1868" s="259" t="str">
        <f>IF($B1868="","",VLOOKUP($B1868,資料表!$A:$C,3,FALSE))</f>
        <v/>
      </c>
      <c r="E1868" s="263"/>
      <c r="F1868" s="261" t="str">
        <f>IF($E1868="","",VLOOKUP($E1868,資料表!$G:$I,2,FALSE))</f>
        <v/>
      </c>
      <c r="G1868" s="262" t="str">
        <f>IF($E1868="","",VLOOKUP($E1868,資料表!$G:$I,3,FALSE))</f>
        <v/>
      </c>
      <c r="H1868" s="71"/>
      <c r="I1868" s="72"/>
      <c r="J1868" s="70"/>
      <c r="K1868" s="278">
        <f t="shared" si="61"/>
        <v>0</v>
      </c>
      <c r="L1868" s="278">
        <f t="shared" si="60"/>
        <v>0</v>
      </c>
      <c r="M1868" s="75"/>
      <c r="N1868" s="76"/>
      <c r="O1868" s="76"/>
      <c r="P1868" s="77"/>
    </row>
    <row r="1869" spans="1:16" ht="20.100000000000001" customHeight="1">
      <c r="A1869" s="290" t="str">
        <f>IF(B1869="","",VLOOKUP(B1869,資料表!$A$3:$E$298,5,0))</f>
        <v/>
      </c>
      <c r="B1869" s="67"/>
      <c r="C1869" s="259" t="str">
        <f>IF($B1869="","",VLOOKUP($B1869,資料表!$A:$C,2,FALSE))</f>
        <v/>
      </c>
      <c r="D1869" s="259" t="str">
        <f>IF($B1869="","",VLOOKUP($B1869,資料表!$A:$C,3,FALSE))</f>
        <v/>
      </c>
      <c r="E1869" s="263"/>
      <c r="F1869" s="261" t="str">
        <f>IF($E1869="","",VLOOKUP($E1869,資料表!$G:$I,2,FALSE))</f>
        <v/>
      </c>
      <c r="G1869" s="262" t="str">
        <f>IF($E1869="","",VLOOKUP($E1869,資料表!$G:$I,3,FALSE))</f>
        <v/>
      </c>
      <c r="H1869" s="71"/>
      <c r="I1869" s="72"/>
      <c r="J1869" s="70"/>
      <c r="K1869" s="278">
        <f t="shared" si="61"/>
        <v>0</v>
      </c>
      <c r="L1869" s="278">
        <f t="shared" si="60"/>
        <v>0</v>
      </c>
      <c r="M1869" s="75"/>
      <c r="N1869" s="76"/>
      <c r="O1869" s="76"/>
      <c r="P1869" s="77"/>
    </row>
    <row r="1870" spans="1:16" ht="20.100000000000001" customHeight="1">
      <c r="A1870" s="290" t="str">
        <f>IF(B1870="","",VLOOKUP(B1870,資料表!$A$3:$E$298,5,0))</f>
        <v/>
      </c>
      <c r="B1870" s="67"/>
      <c r="C1870" s="259" t="str">
        <f>IF($B1870="","",VLOOKUP($B1870,資料表!$A:$C,2,FALSE))</f>
        <v/>
      </c>
      <c r="D1870" s="259" t="str">
        <f>IF($B1870="","",VLOOKUP($B1870,資料表!$A:$C,3,FALSE))</f>
        <v/>
      </c>
      <c r="E1870" s="263"/>
      <c r="F1870" s="261" t="str">
        <f>IF($E1870="","",VLOOKUP($E1870,資料表!$G:$I,2,FALSE))</f>
        <v/>
      </c>
      <c r="G1870" s="262" t="str">
        <f>IF($E1870="","",VLOOKUP($E1870,資料表!$G:$I,3,FALSE))</f>
        <v/>
      </c>
      <c r="H1870" s="71"/>
      <c r="I1870" s="72"/>
      <c r="J1870" s="70"/>
      <c r="K1870" s="278">
        <f t="shared" si="61"/>
        <v>0</v>
      </c>
      <c r="L1870" s="278">
        <f t="shared" si="60"/>
        <v>0</v>
      </c>
      <c r="M1870" s="75"/>
      <c r="N1870" s="76"/>
      <c r="O1870" s="76"/>
      <c r="P1870" s="77"/>
    </row>
    <row r="1871" spans="1:16" ht="20.100000000000001" customHeight="1">
      <c r="A1871" s="290" t="str">
        <f>IF(B1871="","",VLOOKUP(B1871,資料表!$A$3:$E$298,5,0))</f>
        <v/>
      </c>
      <c r="B1871" s="67"/>
      <c r="C1871" s="259" t="str">
        <f>IF($B1871="","",VLOOKUP($B1871,資料表!$A:$C,2,FALSE))</f>
        <v/>
      </c>
      <c r="D1871" s="259" t="str">
        <f>IF($B1871="","",VLOOKUP($B1871,資料表!$A:$C,3,FALSE))</f>
        <v/>
      </c>
      <c r="E1871" s="263"/>
      <c r="F1871" s="261" t="str">
        <f>IF($E1871="","",VLOOKUP($E1871,資料表!$G:$I,2,FALSE))</f>
        <v/>
      </c>
      <c r="G1871" s="262" t="str">
        <f>IF($E1871="","",VLOOKUP($E1871,資料表!$G:$I,3,FALSE))</f>
        <v/>
      </c>
      <c r="H1871" s="71"/>
      <c r="I1871" s="72"/>
      <c r="J1871" s="70"/>
      <c r="K1871" s="278">
        <f t="shared" si="61"/>
        <v>0</v>
      </c>
      <c r="L1871" s="278">
        <f t="shared" si="60"/>
        <v>0</v>
      </c>
      <c r="M1871" s="75"/>
      <c r="N1871" s="76"/>
      <c r="O1871" s="76"/>
      <c r="P1871" s="77"/>
    </row>
    <row r="1872" spans="1:16" ht="20.100000000000001" customHeight="1">
      <c r="A1872" s="290" t="str">
        <f>IF(B1872="","",VLOOKUP(B1872,資料表!$A$3:$E$298,5,0))</f>
        <v/>
      </c>
      <c r="B1872" s="67"/>
      <c r="C1872" s="259" t="str">
        <f>IF($B1872="","",VLOOKUP($B1872,資料表!$A:$C,2,FALSE))</f>
        <v/>
      </c>
      <c r="D1872" s="259" t="str">
        <f>IF($B1872="","",VLOOKUP($B1872,資料表!$A:$C,3,FALSE))</f>
        <v/>
      </c>
      <c r="E1872" s="263"/>
      <c r="F1872" s="261" t="str">
        <f>IF($E1872="","",VLOOKUP($E1872,資料表!$G:$I,2,FALSE))</f>
        <v/>
      </c>
      <c r="G1872" s="262" t="str">
        <f>IF($E1872="","",VLOOKUP($E1872,資料表!$G:$I,3,FALSE))</f>
        <v/>
      </c>
      <c r="H1872" s="71"/>
      <c r="I1872" s="72"/>
      <c r="J1872" s="70"/>
      <c r="K1872" s="278">
        <f t="shared" si="61"/>
        <v>0</v>
      </c>
      <c r="L1872" s="278">
        <f t="shared" si="60"/>
        <v>0</v>
      </c>
      <c r="M1872" s="75"/>
      <c r="N1872" s="76"/>
      <c r="O1872" s="76"/>
      <c r="P1872" s="77"/>
    </row>
    <row r="1873" spans="1:16" ht="20.100000000000001" customHeight="1">
      <c r="A1873" s="290" t="str">
        <f>IF(B1873="","",VLOOKUP(B1873,資料表!$A$3:$E$298,5,0))</f>
        <v/>
      </c>
      <c r="B1873" s="67"/>
      <c r="C1873" s="259" t="str">
        <f>IF($B1873="","",VLOOKUP($B1873,資料表!$A:$C,2,FALSE))</f>
        <v/>
      </c>
      <c r="D1873" s="259" t="str">
        <f>IF($B1873="","",VLOOKUP($B1873,資料表!$A:$C,3,FALSE))</f>
        <v/>
      </c>
      <c r="E1873" s="263"/>
      <c r="F1873" s="261" t="str">
        <f>IF($E1873="","",VLOOKUP($E1873,資料表!$G:$I,2,FALSE))</f>
        <v/>
      </c>
      <c r="G1873" s="262" t="str">
        <f>IF($E1873="","",VLOOKUP($E1873,資料表!$G:$I,3,FALSE))</f>
        <v/>
      </c>
      <c r="H1873" s="71"/>
      <c r="I1873" s="72"/>
      <c r="J1873" s="70"/>
      <c r="K1873" s="278">
        <f t="shared" si="61"/>
        <v>0</v>
      </c>
      <c r="L1873" s="278">
        <f t="shared" si="60"/>
        <v>0</v>
      </c>
      <c r="M1873" s="75"/>
      <c r="N1873" s="76"/>
      <c r="O1873" s="76"/>
      <c r="P1873" s="77"/>
    </row>
    <row r="1874" spans="1:16" ht="20.100000000000001" customHeight="1">
      <c r="A1874" s="290" t="str">
        <f>IF(B1874="","",VLOOKUP(B1874,資料表!$A$3:$E$298,5,0))</f>
        <v/>
      </c>
      <c r="B1874" s="67"/>
      <c r="C1874" s="259" t="str">
        <f>IF($B1874="","",VLOOKUP($B1874,資料表!$A:$C,2,FALSE))</f>
        <v/>
      </c>
      <c r="D1874" s="259" t="str">
        <f>IF($B1874="","",VLOOKUP($B1874,資料表!$A:$C,3,FALSE))</f>
        <v/>
      </c>
      <c r="E1874" s="263"/>
      <c r="F1874" s="261" t="str">
        <f>IF($E1874="","",VLOOKUP($E1874,資料表!$G:$I,2,FALSE))</f>
        <v/>
      </c>
      <c r="G1874" s="262" t="str">
        <f>IF($E1874="","",VLOOKUP($E1874,資料表!$G:$I,3,FALSE))</f>
        <v/>
      </c>
      <c r="H1874" s="71"/>
      <c r="I1874" s="72"/>
      <c r="J1874" s="70"/>
      <c r="K1874" s="278">
        <f t="shared" si="61"/>
        <v>0</v>
      </c>
      <c r="L1874" s="278">
        <f t="shared" si="60"/>
        <v>0</v>
      </c>
      <c r="M1874" s="75"/>
      <c r="N1874" s="76"/>
      <c r="O1874" s="76"/>
      <c r="P1874" s="77"/>
    </row>
    <row r="1875" spans="1:16" ht="20.100000000000001" customHeight="1">
      <c r="A1875" s="290" t="str">
        <f>IF(B1875="","",VLOOKUP(B1875,資料表!$A$3:$E$298,5,0))</f>
        <v/>
      </c>
      <c r="B1875" s="67"/>
      <c r="C1875" s="259" t="str">
        <f>IF($B1875="","",VLOOKUP($B1875,資料表!$A:$C,2,FALSE))</f>
        <v/>
      </c>
      <c r="D1875" s="259" t="str">
        <f>IF($B1875="","",VLOOKUP($B1875,資料表!$A:$C,3,FALSE))</f>
        <v/>
      </c>
      <c r="E1875" s="263"/>
      <c r="F1875" s="261" t="str">
        <f>IF($E1875="","",VLOOKUP($E1875,資料表!$G:$I,2,FALSE))</f>
        <v/>
      </c>
      <c r="G1875" s="262" t="str">
        <f>IF($E1875="","",VLOOKUP($E1875,資料表!$G:$I,3,FALSE))</f>
        <v/>
      </c>
      <c r="H1875" s="71"/>
      <c r="I1875" s="72"/>
      <c r="J1875" s="70"/>
      <c r="K1875" s="278">
        <f t="shared" si="61"/>
        <v>0</v>
      </c>
      <c r="L1875" s="278">
        <f t="shared" si="60"/>
        <v>0</v>
      </c>
      <c r="M1875" s="75"/>
      <c r="N1875" s="76"/>
      <c r="O1875" s="76"/>
      <c r="P1875" s="77"/>
    </row>
    <row r="1876" spans="1:16" ht="20.100000000000001" customHeight="1">
      <c r="A1876" s="290" t="str">
        <f>IF(B1876="","",VLOOKUP(B1876,資料表!$A$3:$E$298,5,0))</f>
        <v/>
      </c>
      <c r="B1876" s="67"/>
      <c r="C1876" s="259" t="str">
        <f>IF($B1876="","",VLOOKUP($B1876,資料表!$A:$C,2,FALSE))</f>
        <v/>
      </c>
      <c r="D1876" s="259" t="str">
        <f>IF($B1876="","",VLOOKUP($B1876,資料表!$A:$C,3,FALSE))</f>
        <v/>
      </c>
      <c r="E1876" s="263"/>
      <c r="F1876" s="261" t="str">
        <f>IF($E1876="","",VLOOKUP($E1876,資料表!$G:$I,2,FALSE))</f>
        <v/>
      </c>
      <c r="G1876" s="262" t="str">
        <f>IF($E1876="","",VLOOKUP($E1876,資料表!$G:$I,3,FALSE))</f>
        <v/>
      </c>
      <c r="H1876" s="71"/>
      <c r="I1876" s="72"/>
      <c r="J1876" s="70"/>
      <c r="K1876" s="278">
        <f t="shared" si="61"/>
        <v>0</v>
      </c>
      <c r="L1876" s="278">
        <f t="shared" si="60"/>
        <v>0</v>
      </c>
      <c r="M1876" s="75"/>
      <c r="N1876" s="76"/>
      <c r="O1876" s="76"/>
      <c r="P1876" s="77"/>
    </row>
    <row r="1877" spans="1:16" ht="20.100000000000001" customHeight="1">
      <c r="A1877" s="290" t="str">
        <f>IF(B1877="","",VLOOKUP(B1877,資料表!$A$3:$E$298,5,0))</f>
        <v/>
      </c>
      <c r="B1877" s="67"/>
      <c r="C1877" s="259" t="str">
        <f>IF($B1877="","",VLOOKUP($B1877,資料表!$A:$C,2,FALSE))</f>
        <v/>
      </c>
      <c r="D1877" s="259" t="str">
        <f>IF($B1877="","",VLOOKUP($B1877,資料表!$A:$C,3,FALSE))</f>
        <v/>
      </c>
      <c r="E1877" s="263"/>
      <c r="F1877" s="261" t="str">
        <f>IF($E1877="","",VLOOKUP($E1877,資料表!$G:$I,2,FALSE))</f>
        <v/>
      </c>
      <c r="G1877" s="262" t="str">
        <f>IF($E1877="","",VLOOKUP($E1877,資料表!$G:$I,3,FALSE))</f>
        <v/>
      </c>
      <c r="H1877" s="71"/>
      <c r="I1877" s="72"/>
      <c r="J1877" s="70"/>
      <c r="K1877" s="278">
        <f t="shared" si="61"/>
        <v>0</v>
      </c>
      <c r="L1877" s="278">
        <f t="shared" si="60"/>
        <v>0</v>
      </c>
      <c r="M1877" s="75"/>
      <c r="N1877" s="76"/>
      <c r="O1877" s="76"/>
      <c r="P1877" s="77"/>
    </row>
    <row r="1878" spans="1:16" ht="20.100000000000001" customHeight="1">
      <c r="A1878" s="290" t="str">
        <f>IF(B1878="","",VLOOKUP(B1878,資料表!$A$3:$E$298,5,0))</f>
        <v/>
      </c>
      <c r="B1878" s="67"/>
      <c r="C1878" s="259" t="str">
        <f>IF($B1878="","",VLOOKUP($B1878,資料表!$A:$C,2,FALSE))</f>
        <v/>
      </c>
      <c r="D1878" s="259" t="str">
        <f>IF($B1878="","",VLOOKUP($B1878,資料表!$A:$C,3,FALSE))</f>
        <v/>
      </c>
      <c r="E1878" s="263"/>
      <c r="F1878" s="261" t="str">
        <f>IF($E1878="","",VLOOKUP($E1878,資料表!$G:$I,2,FALSE))</f>
        <v/>
      </c>
      <c r="G1878" s="262" t="str">
        <f>IF($E1878="","",VLOOKUP($E1878,資料表!$G:$I,3,FALSE))</f>
        <v/>
      </c>
      <c r="H1878" s="71"/>
      <c r="I1878" s="72"/>
      <c r="J1878" s="70"/>
      <c r="K1878" s="278">
        <f t="shared" si="61"/>
        <v>0</v>
      </c>
      <c r="L1878" s="278">
        <f t="shared" si="60"/>
        <v>0</v>
      </c>
      <c r="M1878" s="75"/>
      <c r="N1878" s="76"/>
      <c r="O1878" s="76"/>
      <c r="P1878" s="77"/>
    </row>
    <row r="1879" spans="1:16" ht="20.100000000000001" customHeight="1">
      <c r="A1879" s="290" t="str">
        <f>IF(B1879="","",VLOOKUP(B1879,資料表!$A$3:$E$298,5,0))</f>
        <v/>
      </c>
      <c r="B1879" s="67"/>
      <c r="C1879" s="259" t="str">
        <f>IF($B1879="","",VLOOKUP($B1879,資料表!$A:$C,2,FALSE))</f>
        <v/>
      </c>
      <c r="D1879" s="259" t="str">
        <f>IF($B1879="","",VLOOKUP($B1879,資料表!$A:$C,3,FALSE))</f>
        <v/>
      </c>
      <c r="E1879" s="263"/>
      <c r="F1879" s="261" t="str">
        <f>IF($E1879="","",VLOOKUP($E1879,資料表!$G:$I,2,FALSE))</f>
        <v/>
      </c>
      <c r="G1879" s="262" t="str">
        <f>IF($E1879="","",VLOOKUP($E1879,資料表!$G:$I,3,FALSE))</f>
        <v/>
      </c>
      <c r="H1879" s="71"/>
      <c r="I1879" s="72"/>
      <c r="J1879" s="70"/>
      <c r="K1879" s="278">
        <f t="shared" si="61"/>
        <v>0</v>
      </c>
      <c r="L1879" s="278">
        <f t="shared" si="60"/>
        <v>0</v>
      </c>
      <c r="M1879" s="75"/>
      <c r="N1879" s="76"/>
      <c r="O1879" s="76"/>
      <c r="P1879" s="77"/>
    </row>
    <row r="1880" spans="1:16" ht="20.100000000000001" customHeight="1">
      <c r="A1880" s="290" t="str">
        <f>IF(B1880="","",VLOOKUP(B1880,資料表!$A$3:$E$298,5,0))</f>
        <v/>
      </c>
      <c r="B1880" s="67"/>
      <c r="C1880" s="259" t="str">
        <f>IF($B1880="","",VLOOKUP($B1880,資料表!$A:$C,2,FALSE))</f>
        <v/>
      </c>
      <c r="D1880" s="259" t="str">
        <f>IF($B1880="","",VLOOKUP($B1880,資料表!$A:$C,3,FALSE))</f>
        <v/>
      </c>
      <c r="E1880" s="263"/>
      <c r="F1880" s="261" t="str">
        <f>IF($E1880="","",VLOOKUP($E1880,資料表!$G:$I,2,FALSE))</f>
        <v/>
      </c>
      <c r="G1880" s="262" t="str">
        <f>IF($E1880="","",VLOOKUP($E1880,資料表!$G:$I,3,FALSE))</f>
        <v/>
      </c>
      <c r="H1880" s="71"/>
      <c r="I1880" s="72"/>
      <c r="J1880" s="70"/>
      <c r="K1880" s="278">
        <f t="shared" si="61"/>
        <v>0</v>
      </c>
      <c r="L1880" s="278">
        <f t="shared" si="60"/>
        <v>0</v>
      </c>
      <c r="M1880" s="75"/>
      <c r="N1880" s="76"/>
      <c r="O1880" s="76"/>
      <c r="P1880" s="77"/>
    </row>
    <row r="1881" spans="1:16" ht="20.100000000000001" customHeight="1">
      <c r="A1881" s="290" t="str">
        <f>IF(B1881="","",VLOOKUP(B1881,資料表!$A$3:$E$298,5,0))</f>
        <v/>
      </c>
      <c r="B1881" s="67"/>
      <c r="C1881" s="259" t="str">
        <f>IF($B1881="","",VLOOKUP($B1881,資料表!$A:$C,2,FALSE))</f>
        <v/>
      </c>
      <c r="D1881" s="259" t="str">
        <f>IF($B1881="","",VLOOKUP($B1881,資料表!$A:$C,3,FALSE))</f>
        <v/>
      </c>
      <c r="E1881" s="263"/>
      <c r="F1881" s="261" t="str">
        <f>IF($E1881="","",VLOOKUP($E1881,資料表!$G:$I,2,FALSE))</f>
        <v/>
      </c>
      <c r="G1881" s="262" t="str">
        <f>IF($E1881="","",VLOOKUP($E1881,資料表!$G:$I,3,FALSE))</f>
        <v/>
      </c>
      <c r="H1881" s="71"/>
      <c r="I1881" s="72"/>
      <c r="J1881" s="70"/>
      <c r="K1881" s="278">
        <f t="shared" si="61"/>
        <v>0</v>
      </c>
      <c r="L1881" s="278">
        <f t="shared" si="60"/>
        <v>0</v>
      </c>
      <c r="M1881" s="75"/>
      <c r="N1881" s="76"/>
      <c r="O1881" s="76"/>
      <c r="P1881" s="77"/>
    </row>
    <row r="1882" spans="1:16" ht="20.100000000000001" customHeight="1">
      <c r="A1882" s="290" t="str">
        <f>IF(B1882="","",VLOOKUP(B1882,資料表!$A$3:$E$298,5,0))</f>
        <v/>
      </c>
      <c r="B1882" s="67"/>
      <c r="C1882" s="259" t="str">
        <f>IF($B1882="","",VLOOKUP($B1882,資料表!$A:$C,2,FALSE))</f>
        <v/>
      </c>
      <c r="D1882" s="259" t="str">
        <f>IF($B1882="","",VLOOKUP($B1882,資料表!$A:$C,3,FALSE))</f>
        <v/>
      </c>
      <c r="E1882" s="263"/>
      <c r="F1882" s="261" t="str">
        <f>IF($E1882="","",VLOOKUP($E1882,資料表!$G:$I,2,FALSE))</f>
        <v/>
      </c>
      <c r="G1882" s="262" t="str">
        <f>IF($E1882="","",VLOOKUP($E1882,資料表!$G:$I,3,FALSE))</f>
        <v/>
      </c>
      <c r="H1882" s="71"/>
      <c r="I1882" s="72"/>
      <c r="J1882" s="70"/>
      <c r="K1882" s="278">
        <f t="shared" si="61"/>
        <v>0</v>
      </c>
      <c r="L1882" s="278">
        <f t="shared" si="60"/>
        <v>0</v>
      </c>
      <c r="M1882" s="75"/>
      <c r="N1882" s="76"/>
      <c r="O1882" s="76"/>
      <c r="P1882" s="77"/>
    </row>
    <row r="1883" spans="1:16" ht="20.100000000000001" customHeight="1">
      <c r="A1883" s="290" t="str">
        <f>IF(B1883="","",VLOOKUP(B1883,資料表!$A$3:$E$298,5,0))</f>
        <v/>
      </c>
      <c r="B1883" s="67"/>
      <c r="C1883" s="259" t="str">
        <f>IF($B1883="","",VLOOKUP($B1883,資料表!$A:$C,2,FALSE))</f>
        <v/>
      </c>
      <c r="D1883" s="259" t="str">
        <f>IF($B1883="","",VLOOKUP($B1883,資料表!$A:$C,3,FALSE))</f>
        <v/>
      </c>
      <c r="E1883" s="263"/>
      <c r="F1883" s="261" t="str">
        <f>IF($E1883="","",VLOOKUP($E1883,資料表!$G:$I,2,FALSE))</f>
        <v/>
      </c>
      <c r="G1883" s="262" t="str">
        <f>IF($E1883="","",VLOOKUP($E1883,資料表!$G:$I,3,FALSE))</f>
        <v/>
      </c>
      <c r="H1883" s="71"/>
      <c r="I1883" s="72"/>
      <c r="J1883" s="70"/>
      <c r="K1883" s="278">
        <f t="shared" si="61"/>
        <v>0</v>
      </c>
      <c r="L1883" s="278">
        <f t="shared" si="60"/>
        <v>0</v>
      </c>
      <c r="M1883" s="75"/>
      <c r="N1883" s="76"/>
      <c r="O1883" s="76"/>
      <c r="P1883" s="77"/>
    </row>
    <row r="1884" spans="1:16" ht="20.100000000000001" customHeight="1">
      <c r="A1884" s="290" t="str">
        <f>IF(B1884="","",VLOOKUP(B1884,資料表!$A$3:$E$298,5,0))</f>
        <v/>
      </c>
      <c r="B1884" s="67"/>
      <c r="C1884" s="259" t="str">
        <f>IF($B1884="","",VLOOKUP($B1884,資料表!$A:$C,2,FALSE))</f>
        <v/>
      </c>
      <c r="D1884" s="259" t="str">
        <f>IF($B1884="","",VLOOKUP($B1884,資料表!$A:$C,3,FALSE))</f>
        <v/>
      </c>
      <c r="E1884" s="263"/>
      <c r="F1884" s="261" t="str">
        <f>IF($E1884="","",VLOOKUP($E1884,資料表!$G:$I,2,FALSE))</f>
        <v/>
      </c>
      <c r="G1884" s="262" t="str">
        <f>IF($E1884="","",VLOOKUP($E1884,資料表!$G:$I,3,FALSE))</f>
        <v/>
      </c>
      <c r="H1884" s="71"/>
      <c r="I1884" s="72"/>
      <c r="J1884" s="70"/>
      <c r="K1884" s="278">
        <f t="shared" si="61"/>
        <v>0</v>
      </c>
      <c r="L1884" s="278">
        <f t="shared" si="60"/>
        <v>0</v>
      </c>
      <c r="M1884" s="75"/>
      <c r="N1884" s="76"/>
      <c r="O1884" s="76"/>
      <c r="P1884" s="77"/>
    </row>
    <row r="1885" spans="1:16" ht="20.100000000000001" customHeight="1">
      <c r="A1885" s="290" t="str">
        <f>IF(B1885="","",VLOOKUP(B1885,資料表!$A$3:$E$298,5,0))</f>
        <v/>
      </c>
      <c r="B1885" s="67"/>
      <c r="C1885" s="259" t="str">
        <f>IF($B1885="","",VLOOKUP($B1885,資料表!$A:$C,2,FALSE))</f>
        <v/>
      </c>
      <c r="D1885" s="259" t="str">
        <f>IF($B1885="","",VLOOKUP($B1885,資料表!$A:$C,3,FALSE))</f>
        <v/>
      </c>
      <c r="E1885" s="263"/>
      <c r="F1885" s="261" t="str">
        <f>IF($E1885="","",VLOOKUP($E1885,資料表!$G:$I,2,FALSE))</f>
        <v/>
      </c>
      <c r="G1885" s="262" t="str">
        <f>IF($E1885="","",VLOOKUP($E1885,資料表!$G:$I,3,FALSE))</f>
        <v/>
      </c>
      <c r="H1885" s="71"/>
      <c r="I1885" s="72"/>
      <c r="J1885" s="70"/>
      <c r="K1885" s="278">
        <f t="shared" si="61"/>
        <v>0</v>
      </c>
      <c r="L1885" s="278">
        <f t="shared" si="60"/>
        <v>0</v>
      </c>
      <c r="M1885" s="75"/>
      <c r="N1885" s="76"/>
      <c r="O1885" s="76"/>
      <c r="P1885" s="77"/>
    </row>
    <row r="1886" spans="1:16" ht="20.100000000000001" customHeight="1">
      <c r="A1886" s="290" t="str">
        <f>IF(B1886="","",VLOOKUP(B1886,資料表!$A$3:$E$298,5,0))</f>
        <v/>
      </c>
      <c r="B1886" s="67"/>
      <c r="C1886" s="259" t="str">
        <f>IF($B1886="","",VLOOKUP($B1886,資料表!$A:$C,2,FALSE))</f>
        <v/>
      </c>
      <c r="D1886" s="259" t="str">
        <f>IF($B1886="","",VLOOKUP($B1886,資料表!$A:$C,3,FALSE))</f>
        <v/>
      </c>
      <c r="E1886" s="263"/>
      <c r="F1886" s="261" t="str">
        <f>IF($E1886="","",VLOOKUP($E1886,資料表!$G:$I,2,FALSE))</f>
        <v/>
      </c>
      <c r="G1886" s="262" t="str">
        <f>IF($E1886="","",VLOOKUP($E1886,資料表!$G:$I,3,FALSE))</f>
        <v/>
      </c>
      <c r="H1886" s="71"/>
      <c r="I1886" s="72"/>
      <c r="J1886" s="70"/>
      <c r="K1886" s="278">
        <f t="shared" si="61"/>
        <v>0</v>
      </c>
      <c r="L1886" s="278">
        <f t="shared" si="60"/>
        <v>0</v>
      </c>
      <c r="M1886" s="75"/>
      <c r="N1886" s="76"/>
      <c r="O1886" s="76"/>
      <c r="P1886" s="77"/>
    </row>
    <row r="1887" spans="1:16" ht="20.100000000000001" customHeight="1">
      <c r="A1887" s="290" t="str">
        <f>IF(B1887="","",VLOOKUP(B1887,資料表!$A$3:$E$298,5,0))</f>
        <v/>
      </c>
      <c r="B1887" s="67"/>
      <c r="C1887" s="259" t="str">
        <f>IF($B1887="","",VLOOKUP($B1887,資料表!$A:$C,2,FALSE))</f>
        <v/>
      </c>
      <c r="D1887" s="259" t="str">
        <f>IF($B1887="","",VLOOKUP($B1887,資料表!$A:$C,3,FALSE))</f>
        <v/>
      </c>
      <c r="E1887" s="263"/>
      <c r="F1887" s="261" t="str">
        <f>IF($E1887="","",VLOOKUP($E1887,資料表!$G:$I,2,FALSE))</f>
        <v/>
      </c>
      <c r="G1887" s="262" t="str">
        <f>IF($E1887="","",VLOOKUP($E1887,資料表!$G:$I,3,FALSE))</f>
        <v/>
      </c>
      <c r="H1887" s="71"/>
      <c r="I1887" s="72"/>
      <c r="J1887" s="70"/>
      <c r="K1887" s="278">
        <f t="shared" si="61"/>
        <v>0</v>
      </c>
      <c r="L1887" s="278">
        <f t="shared" si="60"/>
        <v>0</v>
      </c>
      <c r="M1887" s="75"/>
      <c r="N1887" s="76"/>
      <c r="O1887" s="76"/>
      <c r="P1887" s="77"/>
    </row>
    <row r="1888" spans="1:16" ht="20.100000000000001" customHeight="1">
      <c r="A1888" s="290" t="str">
        <f>IF(B1888="","",VLOOKUP(B1888,資料表!$A$3:$E$298,5,0))</f>
        <v/>
      </c>
      <c r="B1888" s="67"/>
      <c r="C1888" s="259" t="str">
        <f>IF($B1888="","",VLOOKUP($B1888,資料表!$A:$C,2,FALSE))</f>
        <v/>
      </c>
      <c r="D1888" s="259" t="str">
        <f>IF($B1888="","",VLOOKUP($B1888,資料表!$A:$C,3,FALSE))</f>
        <v/>
      </c>
      <c r="E1888" s="263"/>
      <c r="F1888" s="261" t="str">
        <f>IF($E1888="","",VLOOKUP($E1888,資料表!$G:$I,2,FALSE))</f>
        <v/>
      </c>
      <c r="G1888" s="262" t="str">
        <f>IF($E1888="","",VLOOKUP($E1888,資料表!$G:$I,3,FALSE))</f>
        <v/>
      </c>
      <c r="H1888" s="71"/>
      <c r="I1888" s="72"/>
      <c r="J1888" s="70"/>
      <c r="K1888" s="278">
        <f t="shared" si="61"/>
        <v>0</v>
      </c>
      <c r="L1888" s="278">
        <f t="shared" si="60"/>
        <v>0</v>
      </c>
      <c r="M1888" s="75"/>
      <c r="N1888" s="76"/>
      <c r="O1888" s="76"/>
      <c r="P1888" s="77"/>
    </row>
    <row r="1889" spans="1:16" ht="20.100000000000001" customHeight="1">
      <c r="A1889" s="290" t="str">
        <f>IF(B1889="","",VLOOKUP(B1889,資料表!$A$3:$E$298,5,0))</f>
        <v/>
      </c>
      <c r="B1889" s="67"/>
      <c r="C1889" s="259" t="str">
        <f>IF($B1889="","",VLOOKUP($B1889,資料表!$A:$C,2,FALSE))</f>
        <v/>
      </c>
      <c r="D1889" s="259" t="str">
        <f>IF($B1889="","",VLOOKUP($B1889,資料表!$A:$C,3,FALSE))</f>
        <v/>
      </c>
      <c r="E1889" s="263"/>
      <c r="F1889" s="261" t="str">
        <f>IF($E1889="","",VLOOKUP($E1889,資料表!$G:$I,2,FALSE))</f>
        <v/>
      </c>
      <c r="G1889" s="262" t="str">
        <f>IF($E1889="","",VLOOKUP($E1889,資料表!$G:$I,3,FALSE))</f>
        <v/>
      </c>
      <c r="H1889" s="71"/>
      <c r="I1889" s="72"/>
      <c r="J1889" s="70"/>
      <c r="K1889" s="278">
        <f t="shared" si="61"/>
        <v>0</v>
      </c>
      <c r="L1889" s="278">
        <f t="shared" si="60"/>
        <v>0</v>
      </c>
      <c r="M1889" s="75"/>
      <c r="N1889" s="76"/>
      <c r="O1889" s="76"/>
      <c r="P1889" s="77"/>
    </row>
    <row r="1890" spans="1:16" ht="20.100000000000001" customHeight="1">
      <c r="A1890" s="290" t="str">
        <f>IF(B1890="","",VLOOKUP(B1890,資料表!$A$3:$E$298,5,0))</f>
        <v/>
      </c>
      <c r="B1890" s="67"/>
      <c r="C1890" s="259" t="str">
        <f>IF($B1890="","",VLOOKUP($B1890,資料表!$A:$C,2,FALSE))</f>
        <v/>
      </c>
      <c r="D1890" s="259" t="str">
        <f>IF($B1890="","",VLOOKUP($B1890,資料表!$A:$C,3,FALSE))</f>
        <v/>
      </c>
      <c r="E1890" s="263"/>
      <c r="F1890" s="261" t="str">
        <f>IF($E1890="","",VLOOKUP($E1890,資料表!$G:$I,2,FALSE))</f>
        <v/>
      </c>
      <c r="G1890" s="262" t="str">
        <f>IF($E1890="","",VLOOKUP($E1890,資料表!$G:$I,3,FALSE))</f>
        <v/>
      </c>
      <c r="H1890" s="71"/>
      <c r="I1890" s="72"/>
      <c r="J1890" s="70"/>
      <c r="K1890" s="278">
        <f t="shared" si="61"/>
        <v>0</v>
      </c>
      <c r="L1890" s="278">
        <f t="shared" si="60"/>
        <v>0</v>
      </c>
      <c r="M1890" s="75"/>
      <c r="N1890" s="76"/>
      <c r="O1890" s="76"/>
      <c r="P1890" s="77"/>
    </row>
    <row r="1891" spans="1:16" ht="20.100000000000001" customHeight="1">
      <c r="A1891" s="290" t="str">
        <f>IF(B1891="","",VLOOKUP(B1891,資料表!$A$3:$E$298,5,0))</f>
        <v/>
      </c>
      <c r="B1891" s="67"/>
      <c r="C1891" s="259" t="str">
        <f>IF($B1891="","",VLOOKUP($B1891,資料表!$A:$C,2,FALSE))</f>
        <v/>
      </c>
      <c r="D1891" s="259" t="str">
        <f>IF($B1891="","",VLOOKUP($B1891,資料表!$A:$C,3,FALSE))</f>
        <v/>
      </c>
      <c r="E1891" s="263"/>
      <c r="F1891" s="261" t="str">
        <f>IF($E1891="","",VLOOKUP($E1891,資料表!$G:$I,2,FALSE))</f>
        <v/>
      </c>
      <c r="G1891" s="262" t="str">
        <f>IF($E1891="","",VLOOKUP($E1891,資料表!$G:$I,3,FALSE))</f>
        <v/>
      </c>
      <c r="H1891" s="71"/>
      <c r="I1891" s="72"/>
      <c r="J1891" s="70"/>
      <c r="K1891" s="278">
        <f t="shared" si="61"/>
        <v>0</v>
      </c>
      <c r="L1891" s="278">
        <f t="shared" si="60"/>
        <v>0</v>
      </c>
      <c r="M1891" s="75"/>
      <c r="N1891" s="76"/>
      <c r="O1891" s="76"/>
      <c r="P1891" s="77"/>
    </row>
    <row r="1892" spans="1:16" ht="20.100000000000001" customHeight="1">
      <c r="A1892" s="290" t="str">
        <f>IF(B1892="","",VLOOKUP(B1892,資料表!$A$3:$E$298,5,0))</f>
        <v/>
      </c>
      <c r="B1892" s="67"/>
      <c r="C1892" s="259" t="str">
        <f>IF($B1892="","",VLOOKUP($B1892,資料表!$A:$C,2,FALSE))</f>
        <v/>
      </c>
      <c r="D1892" s="259" t="str">
        <f>IF($B1892="","",VLOOKUP($B1892,資料表!$A:$C,3,FALSE))</f>
        <v/>
      </c>
      <c r="E1892" s="263"/>
      <c r="F1892" s="261" t="str">
        <f>IF($E1892="","",VLOOKUP($E1892,資料表!$G:$I,2,FALSE))</f>
        <v/>
      </c>
      <c r="G1892" s="262" t="str">
        <f>IF($E1892="","",VLOOKUP($E1892,資料表!$G:$I,3,FALSE))</f>
        <v/>
      </c>
      <c r="H1892" s="71"/>
      <c r="I1892" s="72"/>
      <c r="J1892" s="70"/>
      <c r="K1892" s="278">
        <f t="shared" si="61"/>
        <v>0</v>
      </c>
      <c r="L1892" s="278">
        <f t="shared" si="60"/>
        <v>0</v>
      </c>
      <c r="M1892" s="75"/>
      <c r="N1892" s="76"/>
      <c r="O1892" s="76"/>
      <c r="P1892" s="77"/>
    </row>
    <row r="1893" spans="1:16" ht="20.100000000000001" customHeight="1">
      <c r="A1893" s="290" t="str">
        <f>IF(B1893="","",VLOOKUP(B1893,資料表!$A$3:$E$298,5,0))</f>
        <v/>
      </c>
      <c r="B1893" s="67"/>
      <c r="C1893" s="259" t="str">
        <f>IF($B1893="","",VLOOKUP($B1893,資料表!$A:$C,2,FALSE))</f>
        <v/>
      </c>
      <c r="D1893" s="259" t="str">
        <f>IF($B1893="","",VLOOKUP($B1893,資料表!$A:$C,3,FALSE))</f>
        <v/>
      </c>
      <c r="E1893" s="263"/>
      <c r="F1893" s="261" t="str">
        <f>IF($E1893="","",VLOOKUP($E1893,資料表!$G:$I,2,FALSE))</f>
        <v/>
      </c>
      <c r="G1893" s="262" t="str">
        <f>IF($E1893="","",VLOOKUP($E1893,資料表!$G:$I,3,FALSE))</f>
        <v/>
      </c>
      <c r="H1893" s="71"/>
      <c r="I1893" s="72"/>
      <c r="J1893" s="70"/>
      <c r="K1893" s="278">
        <f t="shared" si="61"/>
        <v>0</v>
      </c>
      <c r="L1893" s="278">
        <f t="shared" ref="L1893:L1956" si="62">SUM(J1893:K1893)</f>
        <v>0</v>
      </c>
      <c r="M1893" s="75"/>
      <c r="N1893" s="76"/>
      <c r="O1893" s="76"/>
      <c r="P1893" s="77"/>
    </row>
    <row r="1894" spans="1:16" ht="20.100000000000001" customHeight="1">
      <c r="A1894" s="290" t="str">
        <f>IF(B1894="","",VLOOKUP(B1894,資料表!$A$3:$E$298,5,0))</f>
        <v/>
      </c>
      <c r="B1894" s="67"/>
      <c r="C1894" s="259" t="str">
        <f>IF($B1894="","",VLOOKUP($B1894,資料表!$A:$C,2,FALSE))</f>
        <v/>
      </c>
      <c r="D1894" s="259" t="str">
        <f>IF($B1894="","",VLOOKUP($B1894,資料表!$A:$C,3,FALSE))</f>
        <v/>
      </c>
      <c r="E1894" s="263"/>
      <c r="F1894" s="261" t="str">
        <f>IF($E1894="","",VLOOKUP($E1894,資料表!$G:$I,2,FALSE))</f>
        <v/>
      </c>
      <c r="G1894" s="262" t="str">
        <f>IF($E1894="","",VLOOKUP($E1894,資料表!$G:$I,3,FALSE))</f>
        <v/>
      </c>
      <c r="H1894" s="71"/>
      <c r="I1894" s="72"/>
      <c r="J1894" s="70"/>
      <c r="K1894" s="278">
        <f t="shared" si="61"/>
        <v>0</v>
      </c>
      <c r="L1894" s="278">
        <f t="shared" si="62"/>
        <v>0</v>
      </c>
      <c r="M1894" s="75"/>
      <c r="N1894" s="76"/>
      <c r="O1894" s="76"/>
      <c r="P1894" s="77"/>
    </row>
    <row r="1895" spans="1:16" ht="20.100000000000001" customHeight="1">
      <c r="A1895" s="290" t="str">
        <f>IF(B1895="","",VLOOKUP(B1895,資料表!$A$3:$E$298,5,0))</f>
        <v/>
      </c>
      <c r="B1895" s="67"/>
      <c r="C1895" s="259" t="str">
        <f>IF($B1895="","",VLOOKUP($B1895,資料表!$A:$C,2,FALSE))</f>
        <v/>
      </c>
      <c r="D1895" s="259" t="str">
        <f>IF($B1895="","",VLOOKUP($B1895,資料表!$A:$C,3,FALSE))</f>
        <v/>
      </c>
      <c r="E1895" s="263"/>
      <c r="F1895" s="261" t="str">
        <f>IF($E1895="","",VLOOKUP($E1895,資料表!$G:$I,2,FALSE))</f>
        <v/>
      </c>
      <c r="G1895" s="262" t="str">
        <f>IF($E1895="","",VLOOKUP($E1895,資料表!$G:$I,3,FALSE))</f>
        <v/>
      </c>
      <c r="H1895" s="71"/>
      <c r="I1895" s="72"/>
      <c r="J1895" s="70"/>
      <c r="K1895" s="278">
        <f t="shared" si="61"/>
        <v>0</v>
      </c>
      <c r="L1895" s="278">
        <f t="shared" si="62"/>
        <v>0</v>
      </c>
      <c r="M1895" s="75"/>
      <c r="N1895" s="76"/>
      <c r="O1895" s="76"/>
      <c r="P1895" s="77"/>
    </row>
    <row r="1896" spans="1:16" ht="20.100000000000001" customHeight="1">
      <c r="A1896" s="290" t="str">
        <f>IF(B1896="","",VLOOKUP(B1896,資料表!$A$3:$E$298,5,0))</f>
        <v/>
      </c>
      <c r="B1896" s="67"/>
      <c r="C1896" s="259" t="str">
        <f>IF($B1896="","",VLOOKUP($B1896,資料表!$A:$C,2,FALSE))</f>
        <v/>
      </c>
      <c r="D1896" s="259" t="str">
        <f>IF($B1896="","",VLOOKUP($B1896,資料表!$A:$C,3,FALSE))</f>
        <v/>
      </c>
      <c r="E1896" s="263"/>
      <c r="F1896" s="261" t="str">
        <f>IF($E1896="","",VLOOKUP($E1896,資料表!$G:$I,2,FALSE))</f>
        <v/>
      </c>
      <c r="G1896" s="262" t="str">
        <f>IF($E1896="","",VLOOKUP($E1896,資料表!$G:$I,3,FALSE))</f>
        <v/>
      </c>
      <c r="H1896" s="71"/>
      <c r="I1896" s="72"/>
      <c r="J1896" s="70"/>
      <c r="K1896" s="278">
        <f t="shared" si="61"/>
        <v>0</v>
      </c>
      <c r="L1896" s="278">
        <f t="shared" si="62"/>
        <v>0</v>
      </c>
      <c r="M1896" s="75"/>
      <c r="N1896" s="76"/>
      <c r="O1896" s="76"/>
      <c r="P1896" s="77"/>
    </row>
    <row r="1897" spans="1:16" ht="20.100000000000001" customHeight="1">
      <c r="A1897" s="290" t="str">
        <f>IF(B1897="","",VLOOKUP(B1897,資料表!$A$3:$E$298,5,0))</f>
        <v/>
      </c>
      <c r="B1897" s="67"/>
      <c r="C1897" s="259" t="str">
        <f>IF($B1897="","",VLOOKUP($B1897,資料表!$A:$C,2,FALSE))</f>
        <v/>
      </c>
      <c r="D1897" s="259" t="str">
        <f>IF($B1897="","",VLOOKUP($B1897,資料表!$A:$C,3,FALSE))</f>
        <v/>
      </c>
      <c r="E1897" s="263"/>
      <c r="F1897" s="261" t="str">
        <f>IF($E1897="","",VLOOKUP($E1897,資料表!$G:$I,2,FALSE))</f>
        <v/>
      </c>
      <c r="G1897" s="262" t="str">
        <f>IF($E1897="","",VLOOKUP($E1897,資料表!$G:$I,3,FALSE))</f>
        <v/>
      </c>
      <c r="H1897" s="71"/>
      <c r="I1897" s="72"/>
      <c r="J1897" s="70"/>
      <c r="K1897" s="278">
        <f t="shared" si="61"/>
        <v>0</v>
      </c>
      <c r="L1897" s="278">
        <f t="shared" si="62"/>
        <v>0</v>
      </c>
      <c r="M1897" s="75"/>
      <c r="N1897" s="76"/>
      <c r="O1897" s="76"/>
      <c r="P1897" s="77"/>
    </row>
    <row r="1898" spans="1:16" ht="20.100000000000001" customHeight="1">
      <c r="A1898" s="290" t="str">
        <f>IF(B1898="","",VLOOKUP(B1898,資料表!$A$3:$E$298,5,0))</f>
        <v/>
      </c>
      <c r="B1898" s="67"/>
      <c r="C1898" s="259" t="str">
        <f>IF($B1898="","",VLOOKUP($B1898,資料表!$A:$C,2,FALSE))</f>
        <v/>
      </c>
      <c r="D1898" s="259" t="str">
        <f>IF($B1898="","",VLOOKUP($B1898,資料表!$A:$C,3,FALSE))</f>
        <v/>
      </c>
      <c r="E1898" s="263"/>
      <c r="F1898" s="261" t="str">
        <f>IF($E1898="","",VLOOKUP($E1898,資料表!$G:$I,2,FALSE))</f>
        <v/>
      </c>
      <c r="G1898" s="262" t="str">
        <f>IF($E1898="","",VLOOKUP($E1898,資料表!$G:$I,3,FALSE))</f>
        <v/>
      </c>
      <c r="H1898" s="71"/>
      <c r="I1898" s="72"/>
      <c r="J1898" s="70"/>
      <c r="K1898" s="278">
        <f t="shared" si="61"/>
        <v>0</v>
      </c>
      <c r="L1898" s="278">
        <f t="shared" si="62"/>
        <v>0</v>
      </c>
      <c r="M1898" s="75"/>
      <c r="N1898" s="76"/>
      <c r="O1898" s="76"/>
      <c r="P1898" s="77"/>
    </row>
    <row r="1899" spans="1:16" ht="20.100000000000001" customHeight="1">
      <c r="A1899" s="290" t="str">
        <f>IF(B1899="","",VLOOKUP(B1899,資料表!$A$3:$E$298,5,0))</f>
        <v/>
      </c>
      <c r="B1899" s="67"/>
      <c r="C1899" s="259" t="str">
        <f>IF($B1899="","",VLOOKUP($B1899,資料表!$A:$C,2,FALSE))</f>
        <v/>
      </c>
      <c r="D1899" s="259" t="str">
        <f>IF($B1899="","",VLOOKUP($B1899,資料表!$A:$C,3,FALSE))</f>
        <v/>
      </c>
      <c r="E1899" s="263"/>
      <c r="F1899" s="261" t="str">
        <f>IF($E1899="","",VLOOKUP($E1899,資料表!$G:$I,2,FALSE))</f>
        <v/>
      </c>
      <c r="G1899" s="262" t="str">
        <f>IF($E1899="","",VLOOKUP($E1899,資料表!$G:$I,3,FALSE))</f>
        <v/>
      </c>
      <c r="H1899" s="71"/>
      <c r="I1899" s="72"/>
      <c r="J1899" s="70"/>
      <c r="K1899" s="278">
        <f t="shared" si="61"/>
        <v>0</v>
      </c>
      <c r="L1899" s="278">
        <f t="shared" si="62"/>
        <v>0</v>
      </c>
      <c r="M1899" s="75"/>
      <c r="N1899" s="76"/>
      <c r="O1899" s="76"/>
      <c r="P1899" s="77"/>
    </row>
    <row r="1900" spans="1:16" ht="20.100000000000001" customHeight="1">
      <c r="A1900" s="290" t="str">
        <f>IF(B1900="","",VLOOKUP(B1900,資料表!$A$3:$E$298,5,0))</f>
        <v/>
      </c>
      <c r="B1900" s="67"/>
      <c r="C1900" s="259" t="str">
        <f>IF($B1900="","",VLOOKUP($B1900,資料表!$A:$C,2,FALSE))</f>
        <v/>
      </c>
      <c r="D1900" s="259" t="str">
        <f>IF($B1900="","",VLOOKUP($B1900,資料表!$A:$C,3,FALSE))</f>
        <v/>
      </c>
      <c r="E1900" s="263"/>
      <c r="F1900" s="261" t="str">
        <f>IF($E1900="","",VLOOKUP($E1900,資料表!$G:$I,2,FALSE))</f>
        <v/>
      </c>
      <c r="G1900" s="262" t="str">
        <f>IF($E1900="","",VLOOKUP($E1900,資料表!$G:$I,3,FALSE))</f>
        <v/>
      </c>
      <c r="H1900" s="71"/>
      <c r="I1900" s="72"/>
      <c r="J1900" s="70"/>
      <c r="K1900" s="278">
        <f t="shared" si="61"/>
        <v>0</v>
      </c>
      <c r="L1900" s="278">
        <f t="shared" si="62"/>
        <v>0</v>
      </c>
      <c r="M1900" s="75"/>
      <c r="N1900" s="76"/>
      <c r="O1900" s="76"/>
      <c r="P1900" s="77"/>
    </row>
    <row r="1901" spans="1:16" ht="20.100000000000001" customHeight="1">
      <c r="A1901" s="290" t="str">
        <f>IF(B1901="","",VLOOKUP(B1901,資料表!$A$3:$E$298,5,0))</f>
        <v/>
      </c>
      <c r="B1901" s="67"/>
      <c r="C1901" s="259" t="str">
        <f>IF($B1901="","",VLOOKUP($B1901,資料表!$A:$C,2,FALSE))</f>
        <v/>
      </c>
      <c r="D1901" s="259" t="str">
        <f>IF($B1901="","",VLOOKUP($B1901,資料表!$A:$C,3,FALSE))</f>
        <v/>
      </c>
      <c r="E1901" s="263"/>
      <c r="F1901" s="261" t="str">
        <f>IF($E1901="","",VLOOKUP($E1901,資料表!$G:$I,2,FALSE))</f>
        <v/>
      </c>
      <c r="G1901" s="262" t="str">
        <f>IF($E1901="","",VLOOKUP($E1901,資料表!$G:$I,3,FALSE))</f>
        <v/>
      </c>
      <c r="H1901" s="71"/>
      <c r="I1901" s="72"/>
      <c r="J1901" s="70"/>
      <c r="K1901" s="278">
        <f t="shared" si="61"/>
        <v>0</v>
      </c>
      <c r="L1901" s="278">
        <f t="shared" si="62"/>
        <v>0</v>
      </c>
      <c r="M1901" s="75"/>
      <c r="N1901" s="76"/>
      <c r="O1901" s="76"/>
      <c r="P1901" s="77"/>
    </row>
    <row r="1902" spans="1:16" ht="20.100000000000001" customHeight="1">
      <c r="A1902" s="290" t="str">
        <f>IF(B1902="","",VLOOKUP(B1902,資料表!$A$3:$E$298,5,0))</f>
        <v/>
      </c>
      <c r="B1902" s="67"/>
      <c r="C1902" s="259" t="str">
        <f>IF($B1902="","",VLOOKUP($B1902,資料表!$A:$C,2,FALSE))</f>
        <v/>
      </c>
      <c r="D1902" s="259" t="str">
        <f>IF($B1902="","",VLOOKUP($B1902,資料表!$A:$C,3,FALSE))</f>
        <v/>
      </c>
      <c r="E1902" s="263"/>
      <c r="F1902" s="261" t="str">
        <f>IF($E1902="","",VLOOKUP($E1902,資料表!$G:$I,2,FALSE))</f>
        <v/>
      </c>
      <c r="G1902" s="262" t="str">
        <f>IF($E1902="","",VLOOKUP($E1902,資料表!$G:$I,3,FALSE))</f>
        <v/>
      </c>
      <c r="H1902" s="71"/>
      <c r="I1902" s="72"/>
      <c r="J1902" s="70"/>
      <c r="K1902" s="278">
        <f t="shared" si="61"/>
        <v>0</v>
      </c>
      <c r="L1902" s="278">
        <f t="shared" si="62"/>
        <v>0</v>
      </c>
      <c r="M1902" s="75"/>
      <c r="N1902" s="76"/>
      <c r="O1902" s="76"/>
      <c r="P1902" s="77"/>
    </row>
    <row r="1903" spans="1:16" ht="20.100000000000001" customHeight="1">
      <c r="A1903" s="290" t="str">
        <f>IF(B1903="","",VLOOKUP(B1903,資料表!$A$3:$E$298,5,0))</f>
        <v/>
      </c>
      <c r="B1903" s="67"/>
      <c r="C1903" s="259" t="str">
        <f>IF($B1903="","",VLOOKUP($B1903,資料表!$A:$C,2,FALSE))</f>
        <v/>
      </c>
      <c r="D1903" s="259" t="str">
        <f>IF($B1903="","",VLOOKUP($B1903,資料表!$A:$C,3,FALSE))</f>
        <v/>
      </c>
      <c r="E1903" s="263"/>
      <c r="F1903" s="261" t="str">
        <f>IF($E1903="","",VLOOKUP($E1903,資料表!$G:$I,2,FALSE))</f>
        <v/>
      </c>
      <c r="G1903" s="262" t="str">
        <f>IF($E1903="","",VLOOKUP($E1903,資料表!$G:$I,3,FALSE))</f>
        <v/>
      </c>
      <c r="H1903" s="71"/>
      <c r="I1903" s="72"/>
      <c r="J1903" s="70"/>
      <c r="K1903" s="278">
        <f t="shared" si="61"/>
        <v>0</v>
      </c>
      <c r="L1903" s="278">
        <f t="shared" si="62"/>
        <v>0</v>
      </c>
      <c r="M1903" s="75"/>
      <c r="N1903" s="76"/>
      <c r="O1903" s="76"/>
      <c r="P1903" s="77"/>
    </row>
    <row r="1904" spans="1:16" ht="20.100000000000001" customHeight="1">
      <c r="A1904" s="290" t="str">
        <f>IF(B1904="","",VLOOKUP(B1904,資料表!$A$3:$E$298,5,0))</f>
        <v/>
      </c>
      <c r="B1904" s="67"/>
      <c r="C1904" s="259" t="str">
        <f>IF($B1904="","",VLOOKUP($B1904,資料表!$A:$C,2,FALSE))</f>
        <v/>
      </c>
      <c r="D1904" s="259" t="str">
        <f>IF($B1904="","",VLOOKUP($B1904,資料表!$A:$C,3,FALSE))</f>
        <v/>
      </c>
      <c r="E1904" s="263"/>
      <c r="F1904" s="261" t="str">
        <f>IF($E1904="","",VLOOKUP($E1904,資料表!$G:$I,2,FALSE))</f>
        <v/>
      </c>
      <c r="G1904" s="262" t="str">
        <f>IF($E1904="","",VLOOKUP($E1904,資料表!$G:$I,3,FALSE))</f>
        <v/>
      </c>
      <c r="H1904" s="71"/>
      <c r="I1904" s="72"/>
      <c r="J1904" s="70"/>
      <c r="K1904" s="278">
        <f t="shared" si="61"/>
        <v>0</v>
      </c>
      <c r="L1904" s="278">
        <f t="shared" si="62"/>
        <v>0</v>
      </c>
      <c r="M1904" s="75"/>
      <c r="N1904" s="76"/>
      <c r="O1904" s="76"/>
      <c r="P1904" s="77"/>
    </row>
    <row r="1905" spans="1:16" ht="20.100000000000001" customHeight="1">
      <c r="A1905" s="290" t="str">
        <f>IF(B1905="","",VLOOKUP(B1905,資料表!$A$3:$E$298,5,0))</f>
        <v/>
      </c>
      <c r="B1905" s="67"/>
      <c r="C1905" s="259" t="str">
        <f>IF($B1905="","",VLOOKUP($B1905,資料表!$A:$C,2,FALSE))</f>
        <v/>
      </c>
      <c r="D1905" s="259" t="str">
        <f>IF($B1905="","",VLOOKUP($B1905,資料表!$A:$C,3,FALSE))</f>
        <v/>
      </c>
      <c r="E1905" s="263"/>
      <c r="F1905" s="261" t="str">
        <f>IF($E1905="","",VLOOKUP($E1905,資料表!$G:$I,2,FALSE))</f>
        <v/>
      </c>
      <c r="G1905" s="262" t="str">
        <f>IF($E1905="","",VLOOKUP($E1905,資料表!$G:$I,3,FALSE))</f>
        <v/>
      </c>
      <c r="H1905" s="71"/>
      <c r="I1905" s="72"/>
      <c r="J1905" s="70"/>
      <c r="K1905" s="278">
        <f t="shared" si="61"/>
        <v>0</v>
      </c>
      <c r="L1905" s="278">
        <f t="shared" si="62"/>
        <v>0</v>
      </c>
      <c r="M1905" s="75"/>
      <c r="N1905" s="76"/>
      <c r="O1905" s="76"/>
      <c r="P1905" s="77"/>
    </row>
    <row r="1906" spans="1:16" ht="20.100000000000001" customHeight="1">
      <c r="A1906" s="290" t="str">
        <f>IF(B1906="","",VLOOKUP(B1906,資料表!$A$3:$E$298,5,0))</f>
        <v/>
      </c>
      <c r="B1906" s="67"/>
      <c r="C1906" s="259" t="str">
        <f>IF($B1906="","",VLOOKUP($B1906,資料表!$A:$C,2,FALSE))</f>
        <v/>
      </c>
      <c r="D1906" s="259" t="str">
        <f>IF($B1906="","",VLOOKUP($B1906,資料表!$A:$C,3,FALSE))</f>
        <v/>
      </c>
      <c r="E1906" s="263"/>
      <c r="F1906" s="261" t="str">
        <f>IF($E1906="","",VLOOKUP($E1906,資料表!$G:$I,2,FALSE))</f>
        <v/>
      </c>
      <c r="G1906" s="262" t="str">
        <f>IF($E1906="","",VLOOKUP($E1906,資料表!$G:$I,3,FALSE))</f>
        <v/>
      </c>
      <c r="H1906" s="71"/>
      <c r="I1906" s="72"/>
      <c r="J1906" s="70"/>
      <c r="K1906" s="278">
        <f t="shared" si="61"/>
        <v>0</v>
      </c>
      <c r="L1906" s="278">
        <f t="shared" si="62"/>
        <v>0</v>
      </c>
      <c r="M1906" s="75"/>
      <c r="N1906" s="76"/>
      <c r="O1906" s="76"/>
      <c r="P1906" s="77"/>
    </row>
    <row r="1907" spans="1:16" ht="20.100000000000001" customHeight="1">
      <c r="A1907" s="290" t="str">
        <f>IF(B1907="","",VLOOKUP(B1907,資料表!$A$3:$E$298,5,0))</f>
        <v/>
      </c>
      <c r="B1907" s="67"/>
      <c r="C1907" s="259" t="str">
        <f>IF($B1907="","",VLOOKUP($B1907,資料表!$A:$C,2,FALSE))</f>
        <v/>
      </c>
      <c r="D1907" s="259" t="str">
        <f>IF($B1907="","",VLOOKUP($B1907,資料表!$A:$C,3,FALSE))</f>
        <v/>
      </c>
      <c r="E1907" s="263"/>
      <c r="F1907" s="261" t="str">
        <f>IF($E1907="","",VLOOKUP($E1907,資料表!$G:$I,2,FALSE))</f>
        <v/>
      </c>
      <c r="G1907" s="262" t="str">
        <f>IF($E1907="","",VLOOKUP($E1907,資料表!$G:$I,3,FALSE))</f>
        <v/>
      </c>
      <c r="H1907" s="71"/>
      <c r="I1907" s="72"/>
      <c r="J1907" s="70"/>
      <c r="K1907" s="278">
        <f t="shared" si="61"/>
        <v>0</v>
      </c>
      <c r="L1907" s="278">
        <f t="shared" si="62"/>
        <v>0</v>
      </c>
      <c r="M1907" s="75"/>
      <c r="N1907" s="76"/>
      <c r="O1907" s="76"/>
      <c r="P1907" s="77"/>
    </row>
    <row r="1908" spans="1:16" ht="20.100000000000001" customHeight="1">
      <c r="A1908" s="290" t="str">
        <f>IF(B1908="","",VLOOKUP(B1908,資料表!$A$3:$E$298,5,0))</f>
        <v/>
      </c>
      <c r="B1908" s="67"/>
      <c r="C1908" s="259" t="str">
        <f>IF($B1908="","",VLOOKUP($B1908,資料表!$A:$C,2,FALSE))</f>
        <v/>
      </c>
      <c r="D1908" s="259" t="str">
        <f>IF($B1908="","",VLOOKUP($B1908,資料表!$A:$C,3,FALSE))</f>
        <v/>
      </c>
      <c r="E1908" s="263"/>
      <c r="F1908" s="261" t="str">
        <f>IF($E1908="","",VLOOKUP($E1908,資料表!$G:$I,2,FALSE))</f>
        <v/>
      </c>
      <c r="G1908" s="262" t="str">
        <f>IF($E1908="","",VLOOKUP($E1908,資料表!$G:$I,3,FALSE))</f>
        <v/>
      </c>
      <c r="H1908" s="71"/>
      <c r="I1908" s="72"/>
      <c r="J1908" s="70"/>
      <c r="K1908" s="278">
        <f t="shared" si="61"/>
        <v>0</v>
      </c>
      <c r="L1908" s="278">
        <f t="shared" si="62"/>
        <v>0</v>
      </c>
      <c r="M1908" s="75"/>
      <c r="N1908" s="76"/>
      <c r="O1908" s="76"/>
      <c r="P1908" s="77"/>
    </row>
    <row r="1909" spans="1:16" ht="20.100000000000001" customHeight="1">
      <c r="A1909" s="290" t="str">
        <f>IF(B1909="","",VLOOKUP(B1909,資料表!$A$3:$E$298,5,0))</f>
        <v/>
      </c>
      <c r="B1909" s="67"/>
      <c r="C1909" s="259" t="str">
        <f>IF($B1909="","",VLOOKUP($B1909,資料表!$A:$C,2,FALSE))</f>
        <v/>
      </c>
      <c r="D1909" s="259" t="str">
        <f>IF($B1909="","",VLOOKUP($B1909,資料表!$A:$C,3,FALSE))</f>
        <v/>
      </c>
      <c r="E1909" s="263"/>
      <c r="F1909" s="261" t="str">
        <f>IF($E1909="","",VLOOKUP($E1909,資料表!$G:$I,2,FALSE))</f>
        <v/>
      </c>
      <c r="G1909" s="262" t="str">
        <f>IF($E1909="","",VLOOKUP($E1909,資料表!$G:$I,3,FALSE))</f>
        <v/>
      </c>
      <c r="H1909" s="71"/>
      <c r="I1909" s="72"/>
      <c r="J1909" s="70"/>
      <c r="K1909" s="278">
        <f t="shared" si="61"/>
        <v>0</v>
      </c>
      <c r="L1909" s="278">
        <f t="shared" si="62"/>
        <v>0</v>
      </c>
      <c r="M1909" s="75"/>
      <c r="N1909" s="76"/>
      <c r="O1909" s="76"/>
      <c r="P1909" s="77"/>
    </row>
    <row r="1910" spans="1:16" ht="20.100000000000001" customHeight="1">
      <c r="A1910" s="290" t="str">
        <f>IF(B1910="","",VLOOKUP(B1910,資料表!$A$3:$E$298,5,0))</f>
        <v/>
      </c>
      <c r="B1910" s="67"/>
      <c r="C1910" s="259" t="str">
        <f>IF($B1910="","",VLOOKUP($B1910,資料表!$A:$C,2,FALSE))</f>
        <v/>
      </c>
      <c r="D1910" s="259" t="str">
        <f>IF($B1910="","",VLOOKUP($B1910,資料表!$A:$C,3,FALSE))</f>
        <v/>
      </c>
      <c r="E1910" s="263"/>
      <c r="F1910" s="261" t="str">
        <f>IF($E1910="","",VLOOKUP($E1910,資料表!$G:$I,2,FALSE))</f>
        <v/>
      </c>
      <c r="G1910" s="262" t="str">
        <f>IF($E1910="","",VLOOKUP($E1910,資料表!$G:$I,3,FALSE))</f>
        <v/>
      </c>
      <c r="H1910" s="71"/>
      <c r="I1910" s="72"/>
      <c r="J1910" s="70"/>
      <c r="K1910" s="278">
        <f t="shared" si="61"/>
        <v>0</v>
      </c>
      <c r="L1910" s="278">
        <f t="shared" si="62"/>
        <v>0</v>
      </c>
      <c r="M1910" s="75"/>
      <c r="N1910" s="76"/>
      <c r="O1910" s="76"/>
      <c r="P1910" s="77"/>
    </row>
    <row r="1911" spans="1:16" ht="20.100000000000001" customHeight="1">
      <c r="A1911" s="290" t="str">
        <f>IF(B1911="","",VLOOKUP(B1911,資料表!$A$3:$E$298,5,0))</f>
        <v/>
      </c>
      <c r="B1911" s="67"/>
      <c r="C1911" s="259" t="str">
        <f>IF($B1911="","",VLOOKUP($B1911,資料表!$A:$C,2,FALSE))</f>
        <v/>
      </c>
      <c r="D1911" s="259" t="str">
        <f>IF($B1911="","",VLOOKUP($B1911,資料表!$A:$C,3,FALSE))</f>
        <v/>
      </c>
      <c r="E1911" s="263"/>
      <c r="F1911" s="261" t="str">
        <f>IF($E1911="","",VLOOKUP($E1911,資料表!$G:$I,2,FALSE))</f>
        <v/>
      </c>
      <c r="G1911" s="262" t="str">
        <f>IF($E1911="","",VLOOKUP($E1911,資料表!$G:$I,3,FALSE))</f>
        <v/>
      </c>
      <c r="H1911" s="71"/>
      <c r="I1911" s="72"/>
      <c r="J1911" s="70"/>
      <c r="K1911" s="278">
        <f t="shared" si="61"/>
        <v>0</v>
      </c>
      <c r="L1911" s="278">
        <f t="shared" si="62"/>
        <v>0</v>
      </c>
      <c r="M1911" s="75"/>
      <c r="N1911" s="76"/>
      <c r="O1911" s="76"/>
      <c r="P1911" s="77"/>
    </row>
    <row r="1912" spans="1:16" ht="20.100000000000001" customHeight="1">
      <c r="A1912" s="290" t="str">
        <f>IF(B1912="","",VLOOKUP(B1912,資料表!$A$3:$E$298,5,0))</f>
        <v/>
      </c>
      <c r="B1912" s="67"/>
      <c r="C1912" s="259" t="str">
        <f>IF($B1912="","",VLOOKUP($B1912,資料表!$A:$C,2,FALSE))</f>
        <v/>
      </c>
      <c r="D1912" s="259" t="str">
        <f>IF($B1912="","",VLOOKUP($B1912,資料表!$A:$C,3,FALSE))</f>
        <v/>
      </c>
      <c r="E1912" s="263"/>
      <c r="F1912" s="261" t="str">
        <f>IF($E1912="","",VLOOKUP($E1912,資料表!$G:$I,2,FALSE))</f>
        <v/>
      </c>
      <c r="G1912" s="262" t="str">
        <f>IF($E1912="","",VLOOKUP($E1912,資料表!$G:$I,3,FALSE))</f>
        <v/>
      </c>
      <c r="H1912" s="71"/>
      <c r="I1912" s="72"/>
      <c r="J1912" s="70"/>
      <c r="K1912" s="278">
        <f t="shared" si="61"/>
        <v>0</v>
      </c>
      <c r="L1912" s="278">
        <f t="shared" si="62"/>
        <v>0</v>
      </c>
      <c r="M1912" s="75"/>
      <c r="N1912" s="76"/>
      <c r="O1912" s="76"/>
      <c r="P1912" s="77"/>
    </row>
    <row r="1913" spans="1:16" ht="20.100000000000001" customHeight="1">
      <c r="A1913" s="290" t="str">
        <f>IF(B1913="","",VLOOKUP(B1913,資料表!$A$3:$E$298,5,0))</f>
        <v/>
      </c>
      <c r="B1913" s="67"/>
      <c r="C1913" s="259" t="str">
        <f>IF($B1913="","",VLOOKUP($B1913,資料表!$A:$C,2,FALSE))</f>
        <v/>
      </c>
      <c r="D1913" s="259" t="str">
        <f>IF($B1913="","",VLOOKUP($B1913,資料表!$A:$C,3,FALSE))</f>
        <v/>
      </c>
      <c r="E1913" s="263"/>
      <c r="F1913" s="261" t="str">
        <f>IF($E1913="","",VLOOKUP($E1913,資料表!$G:$I,2,FALSE))</f>
        <v/>
      </c>
      <c r="G1913" s="262" t="str">
        <f>IF($E1913="","",VLOOKUP($E1913,資料表!$G:$I,3,FALSE))</f>
        <v/>
      </c>
      <c r="H1913" s="71"/>
      <c r="I1913" s="72"/>
      <c r="J1913" s="70"/>
      <c r="K1913" s="278">
        <f t="shared" si="61"/>
        <v>0</v>
      </c>
      <c r="L1913" s="278">
        <f t="shared" si="62"/>
        <v>0</v>
      </c>
      <c r="M1913" s="75"/>
      <c r="N1913" s="76"/>
      <c r="O1913" s="76"/>
      <c r="P1913" s="77"/>
    </row>
    <row r="1914" spans="1:16" ht="20.100000000000001" customHeight="1">
      <c r="A1914" s="290" t="str">
        <f>IF(B1914="","",VLOOKUP(B1914,資料表!$A$3:$E$298,5,0))</f>
        <v/>
      </c>
      <c r="B1914" s="67"/>
      <c r="C1914" s="259" t="str">
        <f>IF($B1914="","",VLOOKUP($B1914,資料表!$A:$C,2,FALSE))</f>
        <v/>
      </c>
      <c r="D1914" s="259" t="str">
        <f>IF($B1914="","",VLOOKUP($B1914,資料表!$A:$C,3,FALSE))</f>
        <v/>
      </c>
      <c r="E1914" s="263"/>
      <c r="F1914" s="261" t="str">
        <f>IF($E1914="","",VLOOKUP($E1914,資料表!$G:$I,2,FALSE))</f>
        <v/>
      </c>
      <c r="G1914" s="262" t="str">
        <f>IF($E1914="","",VLOOKUP($E1914,資料表!$G:$I,3,FALSE))</f>
        <v/>
      </c>
      <c r="H1914" s="71"/>
      <c r="I1914" s="72"/>
      <c r="J1914" s="70"/>
      <c r="K1914" s="278">
        <f t="shared" si="61"/>
        <v>0</v>
      </c>
      <c r="L1914" s="278">
        <f t="shared" si="62"/>
        <v>0</v>
      </c>
      <c r="M1914" s="75"/>
      <c r="N1914" s="76"/>
      <c r="O1914" s="76"/>
      <c r="P1914" s="77"/>
    </row>
    <row r="1915" spans="1:16" ht="20.100000000000001" customHeight="1">
      <c r="A1915" s="290" t="str">
        <f>IF(B1915="","",VLOOKUP(B1915,資料表!$A$3:$E$298,5,0))</f>
        <v/>
      </c>
      <c r="B1915" s="67"/>
      <c r="C1915" s="259" t="str">
        <f>IF($B1915="","",VLOOKUP($B1915,資料表!$A:$C,2,FALSE))</f>
        <v/>
      </c>
      <c r="D1915" s="259" t="str">
        <f>IF($B1915="","",VLOOKUP($B1915,資料表!$A:$C,3,FALSE))</f>
        <v/>
      </c>
      <c r="E1915" s="263"/>
      <c r="F1915" s="261" t="str">
        <f>IF($E1915="","",VLOOKUP($E1915,資料表!$G:$I,2,FALSE))</f>
        <v/>
      </c>
      <c r="G1915" s="262" t="str">
        <f>IF($E1915="","",VLOOKUP($E1915,資料表!$G:$I,3,FALSE))</f>
        <v/>
      </c>
      <c r="H1915" s="71"/>
      <c r="I1915" s="72"/>
      <c r="J1915" s="70"/>
      <c r="K1915" s="278">
        <f t="shared" si="61"/>
        <v>0</v>
      </c>
      <c r="L1915" s="278">
        <f t="shared" si="62"/>
        <v>0</v>
      </c>
      <c r="M1915" s="75"/>
      <c r="N1915" s="76"/>
      <c r="O1915" s="76"/>
      <c r="P1915" s="77"/>
    </row>
    <row r="1916" spans="1:16" ht="20.100000000000001" customHeight="1">
      <c r="A1916" s="290" t="str">
        <f>IF(B1916="","",VLOOKUP(B1916,資料表!$A$3:$E$298,5,0))</f>
        <v/>
      </c>
      <c r="B1916" s="67"/>
      <c r="C1916" s="259" t="str">
        <f>IF($B1916="","",VLOOKUP($B1916,資料表!$A:$C,2,FALSE))</f>
        <v/>
      </c>
      <c r="D1916" s="259" t="str">
        <f>IF($B1916="","",VLOOKUP($B1916,資料表!$A:$C,3,FALSE))</f>
        <v/>
      </c>
      <c r="E1916" s="263"/>
      <c r="F1916" s="261" t="str">
        <f>IF($E1916="","",VLOOKUP($E1916,資料表!$G:$I,2,FALSE))</f>
        <v/>
      </c>
      <c r="G1916" s="262" t="str">
        <f>IF($E1916="","",VLOOKUP($E1916,資料表!$G:$I,3,FALSE))</f>
        <v/>
      </c>
      <c r="H1916" s="71"/>
      <c r="I1916" s="72"/>
      <c r="J1916" s="70"/>
      <c r="K1916" s="278">
        <f t="shared" si="61"/>
        <v>0</v>
      </c>
      <c r="L1916" s="278">
        <f t="shared" si="62"/>
        <v>0</v>
      </c>
      <c r="M1916" s="75"/>
      <c r="N1916" s="76"/>
      <c r="O1916" s="76"/>
      <c r="P1916" s="77"/>
    </row>
    <row r="1917" spans="1:16" ht="20.100000000000001" customHeight="1">
      <c r="A1917" s="290" t="str">
        <f>IF(B1917="","",VLOOKUP(B1917,資料表!$A$3:$E$298,5,0))</f>
        <v/>
      </c>
      <c r="B1917" s="67"/>
      <c r="C1917" s="259" t="str">
        <f>IF($B1917="","",VLOOKUP($B1917,資料表!$A:$C,2,FALSE))</f>
        <v/>
      </c>
      <c r="D1917" s="259" t="str">
        <f>IF($B1917="","",VLOOKUP($B1917,資料表!$A:$C,3,FALSE))</f>
        <v/>
      </c>
      <c r="E1917" s="263"/>
      <c r="F1917" s="261" t="str">
        <f>IF($E1917="","",VLOOKUP($E1917,資料表!$G:$I,2,FALSE))</f>
        <v/>
      </c>
      <c r="G1917" s="262" t="str">
        <f>IF($E1917="","",VLOOKUP($E1917,資料表!$G:$I,3,FALSE))</f>
        <v/>
      </c>
      <c r="H1917" s="71"/>
      <c r="I1917" s="72"/>
      <c r="J1917" s="70"/>
      <c r="K1917" s="278">
        <f t="shared" si="61"/>
        <v>0</v>
      </c>
      <c r="L1917" s="278">
        <f t="shared" si="62"/>
        <v>0</v>
      </c>
      <c r="M1917" s="75"/>
      <c r="N1917" s="76"/>
      <c r="O1917" s="76"/>
      <c r="P1917" s="77"/>
    </row>
    <row r="1918" spans="1:16" ht="20.100000000000001" customHeight="1">
      <c r="A1918" s="290" t="str">
        <f>IF(B1918="","",VLOOKUP(B1918,資料表!$A$3:$E$298,5,0))</f>
        <v/>
      </c>
      <c r="B1918" s="67"/>
      <c r="C1918" s="259" t="str">
        <f>IF($B1918="","",VLOOKUP($B1918,資料表!$A:$C,2,FALSE))</f>
        <v/>
      </c>
      <c r="D1918" s="259" t="str">
        <f>IF($B1918="","",VLOOKUP($B1918,資料表!$A:$C,3,FALSE))</f>
        <v/>
      </c>
      <c r="E1918" s="263"/>
      <c r="F1918" s="261" t="str">
        <f>IF($E1918="","",VLOOKUP($E1918,資料表!$G:$I,2,FALSE))</f>
        <v/>
      </c>
      <c r="G1918" s="262" t="str">
        <f>IF($E1918="","",VLOOKUP($E1918,資料表!$G:$I,3,FALSE))</f>
        <v/>
      </c>
      <c r="H1918" s="71"/>
      <c r="I1918" s="72"/>
      <c r="J1918" s="70"/>
      <c r="K1918" s="278">
        <f t="shared" si="61"/>
        <v>0</v>
      </c>
      <c r="L1918" s="278">
        <f t="shared" si="62"/>
        <v>0</v>
      </c>
      <c r="M1918" s="75"/>
      <c r="N1918" s="76"/>
      <c r="O1918" s="76"/>
      <c r="P1918" s="77"/>
    </row>
    <row r="1919" spans="1:16" ht="20.100000000000001" customHeight="1">
      <c r="A1919" s="290" t="str">
        <f>IF(B1919="","",VLOOKUP(B1919,資料表!$A$3:$E$298,5,0))</f>
        <v/>
      </c>
      <c r="B1919" s="67"/>
      <c r="C1919" s="259" t="str">
        <f>IF($B1919="","",VLOOKUP($B1919,資料表!$A:$C,2,FALSE))</f>
        <v/>
      </c>
      <c r="D1919" s="259" t="str">
        <f>IF($B1919="","",VLOOKUP($B1919,資料表!$A:$C,3,FALSE))</f>
        <v/>
      </c>
      <c r="E1919" s="263"/>
      <c r="F1919" s="261" t="str">
        <f>IF($E1919="","",VLOOKUP($E1919,資料表!$G:$I,2,FALSE))</f>
        <v/>
      </c>
      <c r="G1919" s="262" t="str">
        <f>IF($E1919="","",VLOOKUP($E1919,資料表!$G:$I,3,FALSE))</f>
        <v/>
      </c>
      <c r="H1919" s="71"/>
      <c r="I1919" s="72"/>
      <c r="J1919" s="70"/>
      <c r="K1919" s="278">
        <f t="shared" si="61"/>
        <v>0</v>
      </c>
      <c r="L1919" s="278">
        <f t="shared" si="62"/>
        <v>0</v>
      </c>
      <c r="M1919" s="75"/>
      <c r="N1919" s="76"/>
      <c r="O1919" s="76"/>
      <c r="P1919" s="77"/>
    </row>
    <row r="1920" spans="1:16" ht="20.100000000000001" customHeight="1">
      <c r="A1920" s="290" t="str">
        <f>IF(B1920="","",VLOOKUP(B1920,資料表!$A$3:$E$298,5,0))</f>
        <v/>
      </c>
      <c r="B1920" s="67"/>
      <c r="C1920" s="259" t="str">
        <f>IF($B1920="","",VLOOKUP($B1920,資料表!$A:$C,2,FALSE))</f>
        <v/>
      </c>
      <c r="D1920" s="259" t="str">
        <f>IF($B1920="","",VLOOKUP($B1920,資料表!$A:$C,3,FALSE))</f>
        <v/>
      </c>
      <c r="E1920" s="263"/>
      <c r="F1920" s="261" t="str">
        <f>IF($E1920="","",VLOOKUP($E1920,資料表!$G:$I,2,FALSE))</f>
        <v/>
      </c>
      <c r="G1920" s="262" t="str">
        <f>IF($E1920="","",VLOOKUP($E1920,資料表!$G:$I,3,FALSE))</f>
        <v/>
      </c>
      <c r="H1920" s="71"/>
      <c r="I1920" s="72"/>
      <c r="J1920" s="70"/>
      <c r="K1920" s="278">
        <f t="shared" si="61"/>
        <v>0</v>
      </c>
      <c r="L1920" s="278">
        <f t="shared" si="62"/>
        <v>0</v>
      </c>
      <c r="M1920" s="75"/>
      <c r="N1920" s="76"/>
      <c r="O1920" s="76"/>
      <c r="P1920" s="77"/>
    </row>
    <row r="1921" spans="1:16" ht="20.100000000000001" customHeight="1">
      <c r="A1921" s="290" t="str">
        <f>IF(B1921="","",VLOOKUP(B1921,資料表!$A$3:$E$298,5,0))</f>
        <v/>
      </c>
      <c r="B1921" s="67"/>
      <c r="C1921" s="259" t="str">
        <f>IF($B1921="","",VLOOKUP($B1921,資料表!$A:$C,2,FALSE))</f>
        <v/>
      </c>
      <c r="D1921" s="259" t="str">
        <f>IF($B1921="","",VLOOKUP($B1921,資料表!$A:$C,3,FALSE))</f>
        <v/>
      </c>
      <c r="E1921" s="263"/>
      <c r="F1921" s="261" t="str">
        <f>IF($E1921="","",VLOOKUP($E1921,資料表!$G:$I,2,FALSE))</f>
        <v/>
      </c>
      <c r="G1921" s="262" t="str">
        <f>IF($E1921="","",VLOOKUP($E1921,資料表!$G:$I,3,FALSE))</f>
        <v/>
      </c>
      <c r="H1921" s="71"/>
      <c r="I1921" s="72"/>
      <c r="J1921" s="70"/>
      <c r="K1921" s="278">
        <f t="shared" si="61"/>
        <v>0</v>
      </c>
      <c r="L1921" s="278">
        <f t="shared" si="62"/>
        <v>0</v>
      </c>
      <c r="M1921" s="75"/>
      <c r="N1921" s="76"/>
      <c r="O1921" s="76"/>
      <c r="P1921" s="77"/>
    </row>
    <row r="1922" spans="1:16" ht="20.100000000000001" customHeight="1">
      <c r="A1922" s="290" t="str">
        <f>IF(B1922="","",VLOOKUP(B1922,資料表!$A$3:$E$298,5,0))</f>
        <v/>
      </c>
      <c r="B1922" s="67"/>
      <c r="C1922" s="259" t="str">
        <f>IF($B1922="","",VLOOKUP($B1922,資料表!$A:$C,2,FALSE))</f>
        <v/>
      </c>
      <c r="D1922" s="259" t="str">
        <f>IF($B1922="","",VLOOKUP($B1922,資料表!$A:$C,3,FALSE))</f>
        <v/>
      </c>
      <c r="E1922" s="263"/>
      <c r="F1922" s="261" t="str">
        <f>IF($E1922="","",VLOOKUP($E1922,資料表!$G:$I,2,FALSE))</f>
        <v/>
      </c>
      <c r="G1922" s="262" t="str">
        <f>IF($E1922="","",VLOOKUP($E1922,資料表!$G:$I,3,FALSE))</f>
        <v/>
      </c>
      <c r="H1922" s="71"/>
      <c r="I1922" s="72"/>
      <c r="J1922" s="70"/>
      <c r="K1922" s="278">
        <f t="shared" si="61"/>
        <v>0</v>
      </c>
      <c r="L1922" s="278">
        <f t="shared" si="62"/>
        <v>0</v>
      </c>
      <c r="M1922" s="75"/>
      <c r="N1922" s="76"/>
      <c r="O1922" s="76"/>
      <c r="P1922" s="77"/>
    </row>
    <row r="1923" spans="1:16" ht="20.100000000000001" customHeight="1">
      <c r="A1923" s="290" t="str">
        <f>IF(B1923="","",VLOOKUP(B1923,資料表!$A$3:$E$298,5,0))</f>
        <v/>
      </c>
      <c r="B1923" s="67"/>
      <c r="C1923" s="259" t="str">
        <f>IF($B1923="","",VLOOKUP($B1923,資料表!$A:$C,2,FALSE))</f>
        <v/>
      </c>
      <c r="D1923" s="259" t="str">
        <f>IF($B1923="","",VLOOKUP($B1923,資料表!$A:$C,3,FALSE))</f>
        <v/>
      </c>
      <c r="E1923" s="263"/>
      <c r="F1923" s="261" t="str">
        <f>IF($E1923="","",VLOOKUP($E1923,資料表!$G:$I,2,FALSE))</f>
        <v/>
      </c>
      <c r="G1923" s="262" t="str">
        <f>IF($E1923="","",VLOOKUP($E1923,資料表!$G:$I,3,FALSE))</f>
        <v/>
      </c>
      <c r="H1923" s="71"/>
      <c r="I1923" s="72"/>
      <c r="J1923" s="70"/>
      <c r="K1923" s="278">
        <f t="shared" si="61"/>
        <v>0</v>
      </c>
      <c r="L1923" s="278">
        <f t="shared" si="62"/>
        <v>0</v>
      </c>
      <c r="M1923" s="75"/>
      <c r="N1923" s="76"/>
      <c r="O1923" s="76"/>
      <c r="P1923" s="77"/>
    </row>
    <row r="1924" spans="1:16" ht="20.100000000000001" customHeight="1">
      <c r="A1924" s="290" t="str">
        <f>IF(B1924="","",VLOOKUP(B1924,資料表!$A$3:$E$298,5,0))</f>
        <v/>
      </c>
      <c r="B1924" s="67"/>
      <c r="C1924" s="259" t="str">
        <f>IF($B1924="","",VLOOKUP($B1924,資料表!$A:$C,2,FALSE))</f>
        <v/>
      </c>
      <c r="D1924" s="259" t="str">
        <f>IF($B1924="","",VLOOKUP($B1924,資料表!$A:$C,3,FALSE))</f>
        <v/>
      </c>
      <c r="E1924" s="263"/>
      <c r="F1924" s="261" t="str">
        <f>IF($E1924="","",VLOOKUP($E1924,資料表!$G:$I,2,FALSE))</f>
        <v/>
      </c>
      <c r="G1924" s="262" t="str">
        <f>IF($E1924="","",VLOOKUP($E1924,資料表!$G:$I,3,FALSE))</f>
        <v/>
      </c>
      <c r="H1924" s="71"/>
      <c r="I1924" s="72"/>
      <c r="J1924" s="70"/>
      <c r="K1924" s="278">
        <f t="shared" si="61"/>
        <v>0</v>
      </c>
      <c r="L1924" s="278">
        <f t="shared" si="62"/>
        <v>0</v>
      </c>
      <c r="M1924" s="75"/>
      <c r="N1924" s="76"/>
      <c r="O1924" s="76"/>
      <c r="P1924" s="77"/>
    </row>
    <row r="1925" spans="1:16" ht="20.100000000000001" customHeight="1">
      <c r="A1925" s="290" t="str">
        <f>IF(B1925="","",VLOOKUP(B1925,資料表!$A$3:$E$298,5,0))</f>
        <v/>
      </c>
      <c r="B1925" s="67"/>
      <c r="C1925" s="259" t="str">
        <f>IF($B1925="","",VLOOKUP($B1925,資料表!$A:$C,2,FALSE))</f>
        <v/>
      </c>
      <c r="D1925" s="259" t="str">
        <f>IF($B1925="","",VLOOKUP($B1925,資料表!$A:$C,3,FALSE))</f>
        <v/>
      </c>
      <c r="E1925" s="263"/>
      <c r="F1925" s="261" t="str">
        <f>IF($E1925="","",VLOOKUP($E1925,資料表!$G:$I,2,FALSE))</f>
        <v/>
      </c>
      <c r="G1925" s="262" t="str">
        <f>IF($E1925="","",VLOOKUP($E1925,資料表!$G:$I,3,FALSE))</f>
        <v/>
      </c>
      <c r="H1925" s="71"/>
      <c r="I1925" s="72"/>
      <c r="J1925" s="70"/>
      <c r="K1925" s="278">
        <f t="shared" si="61"/>
        <v>0</v>
      </c>
      <c r="L1925" s="278">
        <f t="shared" si="62"/>
        <v>0</v>
      </c>
      <c r="M1925" s="75"/>
      <c r="N1925" s="76"/>
      <c r="O1925" s="76"/>
      <c r="P1925" s="77"/>
    </row>
    <row r="1926" spans="1:16" ht="20.100000000000001" customHeight="1">
      <c r="A1926" s="290" t="str">
        <f>IF(B1926="","",VLOOKUP(B1926,資料表!$A$3:$E$298,5,0))</f>
        <v/>
      </c>
      <c r="B1926" s="67"/>
      <c r="C1926" s="259" t="str">
        <f>IF($B1926="","",VLOOKUP($B1926,資料表!$A:$C,2,FALSE))</f>
        <v/>
      </c>
      <c r="D1926" s="259" t="str">
        <f>IF($B1926="","",VLOOKUP($B1926,資料表!$A:$C,3,FALSE))</f>
        <v/>
      </c>
      <c r="E1926" s="263"/>
      <c r="F1926" s="261" t="str">
        <f>IF($E1926="","",VLOOKUP($E1926,資料表!$G:$I,2,FALSE))</f>
        <v/>
      </c>
      <c r="G1926" s="262" t="str">
        <f>IF($E1926="","",VLOOKUP($E1926,資料表!$G:$I,3,FALSE))</f>
        <v/>
      </c>
      <c r="H1926" s="71"/>
      <c r="I1926" s="72"/>
      <c r="J1926" s="70"/>
      <c r="K1926" s="278">
        <f t="shared" si="61"/>
        <v>0</v>
      </c>
      <c r="L1926" s="278">
        <f t="shared" si="62"/>
        <v>0</v>
      </c>
      <c r="M1926" s="75"/>
      <c r="N1926" s="76"/>
      <c r="O1926" s="76"/>
      <c r="P1926" s="77"/>
    </row>
    <row r="1927" spans="1:16" ht="20.100000000000001" customHeight="1">
      <c r="A1927" s="290" t="str">
        <f>IF(B1927="","",VLOOKUP(B1927,資料表!$A$3:$E$298,5,0))</f>
        <v/>
      </c>
      <c r="B1927" s="67"/>
      <c r="C1927" s="259" t="str">
        <f>IF($B1927="","",VLOOKUP($B1927,資料表!$A:$C,2,FALSE))</f>
        <v/>
      </c>
      <c r="D1927" s="259" t="str">
        <f>IF($B1927="","",VLOOKUP($B1927,資料表!$A:$C,3,FALSE))</f>
        <v/>
      </c>
      <c r="E1927" s="263"/>
      <c r="F1927" s="261" t="str">
        <f>IF($E1927="","",VLOOKUP($E1927,資料表!$G:$I,2,FALSE))</f>
        <v/>
      </c>
      <c r="G1927" s="262" t="str">
        <f>IF($E1927="","",VLOOKUP($E1927,資料表!$G:$I,3,FALSE))</f>
        <v/>
      </c>
      <c r="H1927" s="71"/>
      <c r="I1927" s="72"/>
      <c r="J1927" s="70"/>
      <c r="K1927" s="278">
        <f t="shared" si="61"/>
        <v>0</v>
      </c>
      <c r="L1927" s="278">
        <f t="shared" si="62"/>
        <v>0</v>
      </c>
      <c r="M1927" s="75"/>
      <c r="N1927" s="76"/>
      <c r="O1927" s="76"/>
      <c r="P1927" s="77"/>
    </row>
    <row r="1928" spans="1:16" ht="20.100000000000001" customHeight="1">
      <c r="A1928" s="290" t="str">
        <f>IF(B1928="","",VLOOKUP(B1928,資料表!$A$3:$E$298,5,0))</f>
        <v/>
      </c>
      <c r="B1928" s="67"/>
      <c r="C1928" s="259" t="str">
        <f>IF($B1928="","",VLOOKUP($B1928,資料表!$A:$C,2,FALSE))</f>
        <v/>
      </c>
      <c r="D1928" s="259" t="str">
        <f>IF($B1928="","",VLOOKUP($B1928,資料表!$A:$C,3,FALSE))</f>
        <v/>
      </c>
      <c r="E1928" s="263"/>
      <c r="F1928" s="261" t="str">
        <f>IF($E1928="","",VLOOKUP($E1928,資料表!$G:$I,2,FALSE))</f>
        <v/>
      </c>
      <c r="G1928" s="262" t="str">
        <f>IF($E1928="","",VLOOKUP($E1928,資料表!$G:$I,3,FALSE))</f>
        <v/>
      </c>
      <c r="H1928" s="71"/>
      <c r="I1928" s="72"/>
      <c r="J1928" s="70"/>
      <c r="K1928" s="278">
        <f t="shared" si="61"/>
        <v>0</v>
      </c>
      <c r="L1928" s="278">
        <f t="shared" si="62"/>
        <v>0</v>
      </c>
      <c r="M1928" s="75"/>
      <c r="N1928" s="76"/>
      <c r="O1928" s="76"/>
      <c r="P1928" s="77"/>
    </row>
    <row r="1929" spans="1:16" ht="20.100000000000001" customHeight="1">
      <c r="A1929" s="290" t="str">
        <f>IF(B1929="","",VLOOKUP(B1929,資料表!$A$3:$E$298,5,0))</f>
        <v/>
      </c>
      <c r="B1929" s="67"/>
      <c r="C1929" s="259" t="str">
        <f>IF($B1929="","",VLOOKUP($B1929,資料表!$A:$C,2,FALSE))</f>
        <v/>
      </c>
      <c r="D1929" s="259" t="str">
        <f>IF($B1929="","",VLOOKUP($B1929,資料表!$A:$C,3,FALSE))</f>
        <v/>
      </c>
      <c r="E1929" s="263"/>
      <c r="F1929" s="261" t="str">
        <f>IF($E1929="","",VLOOKUP($E1929,資料表!$G:$I,2,FALSE))</f>
        <v/>
      </c>
      <c r="G1929" s="262" t="str">
        <f>IF($E1929="","",VLOOKUP($E1929,資料表!$G:$I,3,FALSE))</f>
        <v/>
      </c>
      <c r="H1929" s="71"/>
      <c r="I1929" s="72"/>
      <c r="J1929" s="70"/>
      <c r="K1929" s="278">
        <f t="shared" si="61"/>
        <v>0</v>
      </c>
      <c r="L1929" s="278">
        <f t="shared" si="62"/>
        <v>0</v>
      </c>
      <c r="M1929" s="75"/>
      <c r="N1929" s="76"/>
      <c r="O1929" s="76"/>
      <c r="P1929" s="77"/>
    </row>
    <row r="1930" spans="1:16" ht="20.100000000000001" customHeight="1">
      <c r="A1930" s="290" t="str">
        <f>IF(B1930="","",VLOOKUP(B1930,資料表!$A$3:$E$298,5,0))</f>
        <v/>
      </c>
      <c r="B1930" s="67"/>
      <c r="C1930" s="259" t="str">
        <f>IF($B1930="","",VLOOKUP($B1930,資料表!$A:$C,2,FALSE))</f>
        <v/>
      </c>
      <c r="D1930" s="259" t="str">
        <f>IF($B1930="","",VLOOKUP($B1930,資料表!$A:$C,3,FALSE))</f>
        <v/>
      </c>
      <c r="E1930" s="263"/>
      <c r="F1930" s="261" t="str">
        <f>IF($E1930="","",VLOOKUP($E1930,資料表!$G:$I,2,FALSE))</f>
        <v/>
      </c>
      <c r="G1930" s="262" t="str">
        <f>IF($E1930="","",VLOOKUP($E1930,資料表!$G:$I,3,FALSE))</f>
        <v/>
      </c>
      <c r="H1930" s="71"/>
      <c r="I1930" s="72"/>
      <c r="J1930" s="70"/>
      <c r="K1930" s="278">
        <f t="shared" si="61"/>
        <v>0</v>
      </c>
      <c r="L1930" s="278">
        <f t="shared" si="62"/>
        <v>0</v>
      </c>
      <c r="M1930" s="75"/>
      <c r="N1930" s="76"/>
      <c r="O1930" s="76"/>
      <c r="P1930" s="77"/>
    </row>
    <row r="1931" spans="1:16" ht="20.100000000000001" customHeight="1">
      <c r="A1931" s="290" t="str">
        <f>IF(B1931="","",VLOOKUP(B1931,資料表!$A$3:$E$298,5,0))</f>
        <v/>
      </c>
      <c r="B1931" s="67"/>
      <c r="C1931" s="259" t="str">
        <f>IF($B1931="","",VLOOKUP($B1931,資料表!$A:$C,2,FALSE))</f>
        <v/>
      </c>
      <c r="D1931" s="259" t="str">
        <f>IF($B1931="","",VLOOKUP($B1931,資料表!$A:$C,3,FALSE))</f>
        <v/>
      </c>
      <c r="E1931" s="263"/>
      <c r="F1931" s="261" t="str">
        <f>IF($E1931="","",VLOOKUP($E1931,資料表!$G:$I,2,FALSE))</f>
        <v/>
      </c>
      <c r="G1931" s="262" t="str">
        <f>IF($E1931="","",VLOOKUP($E1931,資料表!$G:$I,3,FALSE))</f>
        <v/>
      </c>
      <c r="H1931" s="71"/>
      <c r="I1931" s="72"/>
      <c r="J1931" s="70"/>
      <c r="K1931" s="278">
        <f t="shared" ref="K1931:K1994" si="63">IF(OR($M1931=1,$M1931=""),ROUND($J1931*0.05,0),0)</f>
        <v>0</v>
      </c>
      <c r="L1931" s="278">
        <f t="shared" si="62"/>
        <v>0</v>
      </c>
      <c r="M1931" s="75"/>
      <c r="N1931" s="76"/>
      <c r="O1931" s="76"/>
      <c r="P1931" s="77"/>
    </row>
    <row r="1932" spans="1:16" ht="20.100000000000001" customHeight="1">
      <c r="A1932" s="290" t="str">
        <f>IF(B1932="","",VLOOKUP(B1932,資料表!$A$3:$E$298,5,0))</f>
        <v/>
      </c>
      <c r="B1932" s="67"/>
      <c r="C1932" s="259" t="str">
        <f>IF($B1932="","",VLOOKUP($B1932,資料表!$A:$C,2,FALSE))</f>
        <v/>
      </c>
      <c r="D1932" s="259" t="str">
        <f>IF($B1932="","",VLOOKUP($B1932,資料表!$A:$C,3,FALSE))</f>
        <v/>
      </c>
      <c r="E1932" s="263"/>
      <c r="F1932" s="261" t="str">
        <f>IF($E1932="","",VLOOKUP($E1932,資料表!$G:$I,2,FALSE))</f>
        <v/>
      </c>
      <c r="G1932" s="262" t="str">
        <f>IF($E1932="","",VLOOKUP($E1932,資料表!$G:$I,3,FALSE))</f>
        <v/>
      </c>
      <c r="H1932" s="71"/>
      <c r="I1932" s="72"/>
      <c r="J1932" s="70"/>
      <c r="K1932" s="278">
        <f t="shared" si="63"/>
        <v>0</v>
      </c>
      <c r="L1932" s="278">
        <f t="shared" si="62"/>
        <v>0</v>
      </c>
      <c r="M1932" s="75"/>
      <c r="N1932" s="76"/>
      <c r="O1932" s="76"/>
      <c r="P1932" s="77"/>
    </row>
    <row r="1933" spans="1:16" ht="20.100000000000001" customHeight="1">
      <c r="A1933" s="290" t="str">
        <f>IF(B1933="","",VLOOKUP(B1933,資料表!$A$3:$E$298,5,0))</f>
        <v/>
      </c>
      <c r="B1933" s="67"/>
      <c r="C1933" s="259" t="str">
        <f>IF($B1933="","",VLOOKUP($B1933,資料表!$A:$C,2,FALSE))</f>
        <v/>
      </c>
      <c r="D1933" s="259" t="str">
        <f>IF($B1933="","",VLOOKUP($B1933,資料表!$A:$C,3,FALSE))</f>
        <v/>
      </c>
      <c r="E1933" s="263"/>
      <c r="F1933" s="261" t="str">
        <f>IF($E1933="","",VLOOKUP($E1933,資料表!$G:$I,2,FALSE))</f>
        <v/>
      </c>
      <c r="G1933" s="262" t="str">
        <f>IF($E1933="","",VLOOKUP($E1933,資料表!$G:$I,3,FALSE))</f>
        <v/>
      </c>
      <c r="H1933" s="71"/>
      <c r="I1933" s="72"/>
      <c r="J1933" s="70"/>
      <c r="K1933" s="278">
        <f t="shared" si="63"/>
        <v>0</v>
      </c>
      <c r="L1933" s="278">
        <f t="shared" si="62"/>
        <v>0</v>
      </c>
      <c r="M1933" s="75"/>
      <c r="N1933" s="76"/>
      <c r="O1933" s="76"/>
      <c r="P1933" s="77"/>
    </row>
    <row r="1934" spans="1:16" ht="20.100000000000001" customHeight="1">
      <c r="A1934" s="290" t="str">
        <f>IF(B1934="","",VLOOKUP(B1934,資料表!$A$3:$E$298,5,0))</f>
        <v/>
      </c>
      <c r="B1934" s="67"/>
      <c r="C1934" s="259" t="str">
        <f>IF($B1934="","",VLOOKUP($B1934,資料表!$A:$C,2,FALSE))</f>
        <v/>
      </c>
      <c r="D1934" s="259" t="str">
        <f>IF($B1934="","",VLOOKUP($B1934,資料表!$A:$C,3,FALSE))</f>
        <v/>
      </c>
      <c r="E1934" s="263"/>
      <c r="F1934" s="261" t="str">
        <f>IF($E1934="","",VLOOKUP($E1934,資料表!$G:$I,2,FALSE))</f>
        <v/>
      </c>
      <c r="G1934" s="262" t="str">
        <f>IF($E1934="","",VLOOKUP($E1934,資料表!$G:$I,3,FALSE))</f>
        <v/>
      </c>
      <c r="H1934" s="71"/>
      <c r="I1934" s="72"/>
      <c r="J1934" s="70"/>
      <c r="K1934" s="278">
        <f t="shared" si="63"/>
        <v>0</v>
      </c>
      <c r="L1934" s="278">
        <f t="shared" si="62"/>
        <v>0</v>
      </c>
      <c r="M1934" s="75"/>
      <c r="N1934" s="76"/>
      <c r="O1934" s="76"/>
      <c r="P1934" s="77"/>
    </row>
    <row r="1935" spans="1:16" ht="20.100000000000001" customHeight="1">
      <c r="A1935" s="290" t="str">
        <f>IF(B1935="","",VLOOKUP(B1935,資料表!$A$3:$E$298,5,0))</f>
        <v/>
      </c>
      <c r="B1935" s="67"/>
      <c r="C1935" s="259" t="str">
        <f>IF($B1935="","",VLOOKUP($B1935,資料表!$A:$C,2,FALSE))</f>
        <v/>
      </c>
      <c r="D1935" s="259" t="str">
        <f>IF($B1935="","",VLOOKUP($B1935,資料表!$A:$C,3,FALSE))</f>
        <v/>
      </c>
      <c r="E1935" s="263"/>
      <c r="F1935" s="261" t="str">
        <f>IF($E1935="","",VLOOKUP($E1935,資料表!$G:$I,2,FALSE))</f>
        <v/>
      </c>
      <c r="G1935" s="262" t="str">
        <f>IF($E1935="","",VLOOKUP($E1935,資料表!$G:$I,3,FALSE))</f>
        <v/>
      </c>
      <c r="H1935" s="71"/>
      <c r="I1935" s="72"/>
      <c r="J1935" s="70"/>
      <c r="K1935" s="278">
        <f t="shared" si="63"/>
        <v>0</v>
      </c>
      <c r="L1935" s="278">
        <f t="shared" si="62"/>
        <v>0</v>
      </c>
      <c r="M1935" s="75"/>
      <c r="N1935" s="76"/>
      <c r="O1935" s="76"/>
      <c r="P1935" s="77"/>
    </row>
    <row r="1936" spans="1:16" ht="20.100000000000001" customHeight="1">
      <c r="A1936" s="290" t="str">
        <f>IF(B1936="","",VLOOKUP(B1936,資料表!$A$3:$E$298,5,0))</f>
        <v/>
      </c>
      <c r="B1936" s="67"/>
      <c r="C1936" s="259" t="str">
        <f>IF($B1936="","",VLOOKUP($B1936,資料表!$A:$C,2,FALSE))</f>
        <v/>
      </c>
      <c r="D1936" s="259" t="str">
        <f>IF($B1936="","",VLOOKUP($B1936,資料表!$A:$C,3,FALSE))</f>
        <v/>
      </c>
      <c r="E1936" s="263"/>
      <c r="F1936" s="261" t="str">
        <f>IF($E1936="","",VLOOKUP($E1936,資料表!$G:$I,2,FALSE))</f>
        <v/>
      </c>
      <c r="G1936" s="262" t="str">
        <f>IF($E1936="","",VLOOKUP($E1936,資料表!$G:$I,3,FALSE))</f>
        <v/>
      </c>
      <c r="H1936" s="71"/>
      <c r="I1936" s="72"/>
      <c r="J1936" s="70"/>
      <c r="K1936" s="278">
        <f t="shared" si="63"/>
        <v>0</v>
      </c>
      <c r="L1936" s="278">
        <f t="shared" si="62"/>
        <v>0</v>
      </c>
      <c r="M1936" s="75"/>
      <c r="N1936" s="76"/>
      <c r="O1936" s="76"/>
      <c r="P1936" s="77"/>
    </row>
    <row r="1937" spans="1:16" ht="20.100000000000001" customHeight="1">
      <c r="A1937" s="290" t="str">
        <f>IF(B1937="","",VLOOKUP(B1937,資料表!$A$3:$E$298,5,0))</f>
        <v/>
      </c>
      <c r="B1937" s="67"/>
      <c r="C1937" s="259" t="str">
        <f>IF($B1937="","",VLOOKUP($B1937,資料表!$A:$C,2,FALSE))</f>
        <v/>
      </c>
      <c r="D1937" s="259" t="str">
        <f>IF($B1937="","",VLOOKUP($B1937,資料表!$A:$C,3,FALSE))</f>
        <v/>
      </c>
      <c r="E1937" s="263"/>
      <c r="F1937" s="261" t="str">
        <f>IF($E1937="","",VLOOKUP($E1937,資料表!$G:$I,2,FALSE))</f>
        <v/>
      </c>
      <c r="G1937" s="262" t="str">
        <f>IF($E1937="","",VLOOKUP($E1937,資料表!$G:$I,3,FALSE))</f>
        <v/>
      </c>
      <c r="H1937" s="71"/>
      <c r="I1937" s="72"/>
      <c r="J1937" s="70"/>
      <c r="K1937" s="278">
        <f t="shared" si="63"/>
        <v>0</v>
      </c>
      <c r="L1937" s="278">
        <f t="shared" si="62"/>
        <v>0</v>
      </c>
      <c r="M1937" s="75"/>
      <c r="N1937" s="76"/>
      <c r="O1937" s="76"/>
      <c r="P1937" s="77"/>
    </row>
    <row r="1938" spans="1:16" ht="20.100000000000001" customHeight="1">
      <c r="A1938" s="290" t="str">
        <f>IF(B1938="","",VLOOKUP(B1938,資料表!$A$3:$E$298,5,0))</f>
        <v/>
      </c>
      <c r="B1938" s="67"/>
      <c r="C1938" s="259" t="str">
        <f>IF($B1938="","",VLOOKUP($B1938,資料表!$A:$C,2,FALSE))</f>
        <v/>
      </c>
      <c r="D1938" s="259" t="str">
        <f>IF($B1938="","",VLOOKUP($B1938,資料表!$A:$C,3,FALSE))</f>
        <v/>
      </c>
      <c r="E1938" s="263"/>
      <c r="F1938" s="261" t="str">
        <f>IF($E1938="","",VLOOKUP($E1938,資料表!$G:$I,2,FALSE))</f>
        <v/>
      </c>
      <c r="G1938" s="262" t="str">
        <f>IF($E1938="","",VLOOKUP($E1938,資料表!$G:$I,3,FALSE))</f>
        <v/>
      </c>
      <c r="H1938" s="71"/>
      <c r="I1938" s="72"/>
      <c r="J1938" s="70"/>
      <c r="K1938" s="278">
        <f t="shared" si="63"/>
        <v>0</v>
      </c>
      <c r="L1938" s="278">
        <f t="shared" si="62"/>
        <v>0</v>
      </c>
      <c r="M1938" s="75"/>
      <c r="N1938" s="76"/>
      <c r="O1938" s="76"/>
      <c r="P1938" s="77"/>
    </row>
    <row r="1939" spans="1:16" ht="20.100000000000001" customHeight="1">
      <c r="A1939" s="290" t="str">
        <f>IF(B1939="","",VLOOKUP(B1939,資料表!$A$3:$E$298,5,0))</f>
        <v/>
      </c>
      <c r="B1939" s="67"/>
      <c r="C1939" s="259" t="str">
        <f>IF($B1939="","",VLOOKUP($B1939,資料表!$A:$C,2,FALSE))</f>
        <v/>
      </c>
      <c r="D1939" s="259" t="str">
        <f>IF($B1939="","",VLOOKUP($B1939,資料表!$A:$C,3,FALSE))</f>
        <v/>
      </c>
      <c r="E1939" s="263"/>
      <c r="F1939" s="261" t="str">
        <f>IF($E1939="","",VLOOKUP($E1939,資料表!$G:$I,2,FALSE))</f>
        <v/>
      </c>
      <c r="G1939" s="262" t="str">
        <f>IF($E1939="","",VLOOKUP($E1939,資料表!$G:$I,3,FALSE))</f>
        <v/>
      </c>
      <c r="H1939" s="71"/>
      <c r="I1939" s="72"/>
      <c r="J1939" s="70"/>
      <c r="K1939" s="278">
        <f t="shared" si="63"/>
        <v>0</v>
      </c>
      <c r="L1939" s="278">
        <f t="shared" si="62"/>
        <v>0</v>
      </c>
      <c r="M1939" s="75"/>
      <c r="N1939" s="76"/>
      <c r="O1939" s="76"/>
      <c r="P1939" s="77"/>
    </row>
    <row r="1940" spans="1:16" ht="20.100000000000001" customHeight="1">
      <c r="A1940" s="290" t="str">
        <f>IF(B1940="","",VLOOKUP(B1940,資料表!$A$3:$E$298,5,0))</f>
        <v/>
      </c>
      <c r="B1940" s="67"/>
      <c r="C1940" s="259" t="str">
        <f>IF($B1940="","",VLOOKUP($B1940,資料表!$A:$C,2,FALSE))</f>
        <v/>
      </c>
      <c r="D1940" s="259" t="str">
        <f>IF($B1940="","",VLOOKUP($B1940,資料表!$A:$C,3,FALSE))</f>
        <v/>
      </c>
      <c r="E1940" s="263"/>
      <c r="F1940" s="261" t="str">
        <f>IF($E1940="","",VLOOKUP($E1940,資料表!$G:$I,2,FALSE))</f>
        <v/>
      </c>
      <c r="G1940" s="262" t="str">
        <f>IF($E1940="","",VLOOKUP($E1940,資料表!$G:$I,3,FALSE))</f>
        <v/>
      </c>
      <c r="H1940" s="71"/>
      <c r="I1940" s="72"/>
      <c r="J1940" s="70"/>
      <c r="K1940" s="278">
        <f t="shared" si="63"/>
        <v>0</v>
      </c>
      <c r="L1940" s="278">
        <f t="shared" si="62"/>
        <v>0</v>
      </c>
      <c r="M1940" s="75"/>
      <c r="N1940" s="76"/>
      <c r="O1940" s="76"/>
      <c r="P1940" s="77"/>
    </row>
    <row r="1941" spans="1:16" ht="20.100000000000001" customHeight="1">
      <c r="A1941" s="290" t="str">
        <f>IF(B1941="","",VLOOKUP(B1941,資料表!$A$3:$E$298,5,0))</f>
        <v/>
      </c>
      <c r="B1941" s="67"/>
      <c r="C1941" s="259" t="str">
        <f>IF($B1941="","",VLOOKUP($B1941,資料表!$A:$C,2,FALSE))</f>
        <v/>
      </c>
      <c r="D1941" s="259" t="str">
        <f>IF($B1941="","",VLOOKUP($B1941,資料表!$A:$C,3,FALSE))</f>
        <v/>
      </c>
      <c r="E1941" s="263"/>
      <c r="F1941" s="261" t="str">
        <f>IF($E1941="","",VLOOKUP($E1941,資料表!$G:$I,2,FALSE))</f>
        <v/>
      </c>
      <c r="G1941" s="262" t="str">
        <f>IF($E1941="","",VLOOKUP($E1941,資料表!$G:$I,3,FALSE))</f>
        <v/>
      </c>
      <c r="H1941" s="71"/>
      <c r="I1941" s="72"/>
      <c r="J1941" s="70"/>
      <c r="K1941" s="278">
        <f t="shared" si="63"/>
        <v>0</v>
      </c>
      <c r="L1941" s="278">
        <f t="shared" si="62"/>
        <v>0</v>
      </c>
      <c r="M1941" s="75"/>
      <c r="N1941" s="76"/>
      <c r="O1941" s="76"/>
      <c r="P1941" s="77"/>
    </row>
    <row r="1942" spans="1:16" ht="20.100000000000001" customHeight="1">
      <c r="A1942" s="290" t="str">
        <f>IF(B1942="","",VLOOKUP(B1942,資料表!$A$3:$E$298,5,0))</f>
        <v/>
      </c>
      <c r="B1942" s="67"/>
      <c r="C1942" s="259" t="str">
        <f>IF($B1942="","",VLOOKUP($B1942,資料表!$A:$C,2,FALSE))</f>
        <v/>
      </c>
      <c r="D1942" s="259" t="str">
        <f>IF($B1942="","",VLOOKUP($B1942,資料表!$A:$C,3,FALSE))</f>
        <v/>
      </c>
      <c r="E1942" s="263"/>
      <c r="F1942" s="261" t="str">
        <f>IF($E1942="","",VLOOKUP($E1942,資料表!$G:$I,2,FALSE))</f>
        <v/>
      </c>
      <c r="G1942" s="262" t="str">
        <f>IF($E1942="","",VLOOKUP($E1942,資料表!$G:$I,3,FALSE))</f>
        <v/>
      </c>
      <c r="H1942" s="71"/>
      <c r="I1942" s="72"/>
      <c r="J1942" s="70"/>
      <c r="K1942" s="278">
        <f t="shared" si="63"/>
        <v>0</v>
      </c>
      <c r="L1942" s="278">
        <f t="shared" si="62"/>
        <v>0</v>
      </c>
      <c r="M1942" s="75"/>
      <c r="N1942" s="76"/>
      <c r="O1942" s="76"/>
      <c r="P1942" s="77"/>
    </row>
    <row r="1943" spans="1:16" ht="20.100000000000001" customHeight="1">
      <c r="A1943" s="290" t="str">
        <f>IF(B1943="","",VLOOKUP(B1943,資料表!$A$3:$E$298,5,0))</f>
        <v/>
      </c>
      <c r="B1943" s="67"/>
      <c r="C1943" s="259" t="str">
        <f>IF($B1943="","",VLOOKUP($B1943,資料表!$A:$C,2,FALSE))</f>
        <v/>
      </c>
      <c r="D1943" s="259" t="str">
        <f>IF($B1943="","",VLOOKUP($B1943,資料表!$A:$C,3,FALSE))</f>
        <v/>
      </c>
      <c r="E1943" s="263"/>
      <c r="F1943" s="261" t="str">
        <f>IF($E1943="","",VLOOKUP($E1943,資料表!$G:$I,2,FALSE))</f>
        <v/>
      </c>
      <c r="G1943" s="262" t="str">
        <f>IF($E1943="","",VLOOKUP($E1943,資料表!$G:$I,3,FALSE))</f>
        <v/>
      </c>
      <c r="H1943" s="71"/>
      <c r="I1943" s="72"/>
      <c r="J1943" s="70"/>
      <c r="K1943" s="278">
        <f t="shared" si="63"/>
        <v>0</v>
      </c>
      <c r="L1943" s="278">
        <f t="shared" si="62"/>
        <v>0</v>
      </c>
      <c r="M1943" s="75"/>
      <c r="N1943" s="76"/>
      <c r="O1943" s="76"/>
      <c r="P1943" s="77"/>
    </row>
    <row r="1944" spans="1:16" ht="20.100000000000001" customHeight="1">
      <c r="A1944" s="290" t="str">
        <f>IF(B1944="","",VLOOKUP(B1944,資料表!$A$3:$E$298,5,0))</f>
        <v/>
      </c>
      <c r="B1944" s="67"/>
      <c r="C1944" s="259" t="str">
        <f>IF($B1944="","",VLOOKUP($B1944,資料表!$A:$C,2,FALSE))</f>
        <v/>
      </c>
      <c r="D1944" s="259" t="str">
        <f>IF($B1944="","",VLOOKUP($B1944,資料表!$A:$C,3,FALSE))</f>
        <v/>
      </c>
      <c r="E1944" s="263"/>
      <c r="F1944" s="261" t="str">
        <f>IF($E1944="","",VLOOKUP($E1944,資料表!$G:$I,2,FALSE))</f>
        <v/>
      </c>
      <c r="G1944" s="262" t="str">
        <f>IF($E1944="","",VLOOKUP($E1944,資料表!$G:$I,3,FALSE))</f>
        <v/>
      </c>
      <c r="H1944" s="71"/>
      <c r="I1944" s="72"/>
      <c r="J1944" s="70"/>
      <c r="K1944" s="278">
        <f t="shared" si="63"/>
        <v>0</v>
      </c>
      <c r="L1944" s="278">
        <f t="shared" si="62"/>
        <v>0</v>
      </c>
      <c r="M1944" s="75"/>
      <c r="N1944" s="76"/>
      <c r="O1944" s="76"/>
      <c r="P1944" s="77"/>
    </row>
    <row r="1945" spans="1:16" ht="20.100000000000001" customHeight="1">
      <c r="A1945" s="290" t="str">
        <f>IF(B1945="","",VLOOKUP(B1945,資料表!$A$3:$E$298,5,0))</f>
        <v/>
      </c>
      <c r="B1945" s="67"/>
      <c r="C1945" s="259" t="str">
        <f>IF($B1945="","",VLOOKUP($B1945,資料表!$A:$C,2,FALSE))</f>
        <v/>
      </c>
      <c r="D1945" s="259" t="str">
        <f>IF($B1945="","",VLOOKUP($B1945,資料表!$A:$C,3,FALSE))</f>
        <v/>
      </c>
      <c r="E1945" s="263"/>
      <c r="F1945" s="261" t="str">
        <f>IF($E1945="","",VLOOKUP($E1945,資料表!$G:$I,2,FALSE))</f>
        <v/>
      </c>
      <c r="G1945" s="262" t="str">
        <f>IF($E1945="","",VLOOKUP($E1945,資料表!$G:$I,3,FALSE))</f>
        <v/>
      </c>
      <c r="H1945" s="71"/>
      <c r="I1945" s="72"/>
      <c r="J1945" s="70"/>
      <c r="K1945" s="278">
        <f t="shared" si="63"/>
        <v>0</v>
      </c>
      <c r="L1945" s="278">
        <f t="shared" si="62"/>
        <v>0</v>
      </c>
      <c r="M1945" s="75"/>
      <c r="N1945" s="76"/>
      <c r="O1945" s="76"/>
      <c r="P1945" s="77"/>
    </row>
    <row r="1946" spans="1:16" ht="20.100000000000001" customHeight="1">
      <c r="A1946" s="290" t="str">
        <f>IF(B1946="","",VLOOKUP(B1946,資料表!$A$3:$E$298,5,0))</f>
        <v/>
      </c>
      <c r="B1946" s="67"/>
      <c r="C1946" s="259" t="str">
        <f>IF($B1946="","",VLOOKUP($B1946,資料表!$A:$C,2,FALSE))</f>
        <v/>
      </c>
      <c r="D1946" s="259" t="str">
        <f>IF($B1946="","",VLOOKUP($B1946,資料表!$A:$C,3,FALSE))</f>
        <v/>
      </c>
      <c r="E1946" s="263"/>
      <c r="F1946" s="261" t="str">
        <f>IF($E1946="","",VLOOKUP($E1946,資料表!$G:$I,2,FALSE))</f>
        <v/>
      </c>
      <c r="G1946" s="262" t="str">
        <f>IF($E1946="","",VLOOKUP($E1946,資料表!$G:$I,3,FALSE))</f>
        <v/>
      </c>
      <c r="H1946" s="71"/>
      <c r="I1946" s="72"/>
      <c r="J1946" s="70"/>
      <c r="K1946" s="278">
        <f t="shared" si="63"/>
        <v>0</v>
      </c>
      <c r="L1946" s="278">
        <f t="shared" si="62"/>
        <v>0</v>
      </c>
      <c r="M1946" s="75"/>
      <c r="N1946" s="76"/>
      <c r="O1946" s="76"/>
      <c r="P1946" s="77"/>
    </row>
    <row r="1947" spans="1:16" ht="20.100000000000001" customHeight="1">
      <c r="A1947" s="290" t="str">
        <f>IF(B1947="","",VLOOKUP(B1947,資料表!$A$3:$E$298,5,0))</f>
        <v/>
      </c>
      <c r="B1947" s="67"/>
      <c r="C1947" s="259" t="str">
        <f>IF($B1947="","",VLOOKUP($B1947,資料表!$A:$C,2,FALSE))</f>
        <v/>
      </c>
      <c r="D1947" s="259" t="str">
        <f>IF($B1947="","",VLOOKUP($B1947,資料表!$A:$C,3,FALSE))</f>
        <v/>
      </c>
      <c r="E1947" s="263"/>
      <c r="F1947" s="261" t="str">
        <f>IF($E1947="","",VLOOKUP($E1947,資料表!$G:$I,2,FALSE))</f>
        <v/>
      </c>
      <c r="G1947" s="262" t="str">
        <f>IF($E1947="","",VLOOKUP($E1947,資料表!$G:$I,3,FALSE))</f>
        <v/>
      </c>
      <c r="H1947" s="71"/>
      <c r="I1947" s="72"/>
      <c r="J1947" s="70"/>
      <c r="K1947" s="278">
        <f t="shared" si="63"/>
        <v>0</v>
      </c>
      <c r="L1947" s="278">
        <f t="shared" si="62"/>
        <v>0</v>
      </c>
      <c r="M1947" s="75"/>
      <c r="N1947" s="76"/>
      <c r="O1947" s="76"/>
      <c r="P1947" s="77"/>
    </row>
    <row r="1948" spans="1:16" ht="20.100000000000001" customHeight="1">
      <c r="A1948" s="290" t="str">
        <f>IF(B1948="","",VLOOKUP(B1948,資料表!$A$3:$E$298,5,0))</f>
        <v/>
      </c>
      <c r="B1948" s="67"/>
      <c r="C1948" s="259" t="str">
        <f>IF($B1948="","",VLOOKUP($B1948,資料表!$A:$C,2,FALSE))</f>
        <v/>
      </c>
      <c r="D1948" s="259" t="str">
        <f>IF($B1948="","",VLOOKUP($B1948,資料表!$A:$C,3,FALSE))</f>
        <v/>
      </c>
      <c r="E1948" s="263"/>
      <c r="F1948" s="261" t="str">
        <f>IF($E1948="","",VLOOKUP($E1948,資料表!$G:$I,2,FALSE))</f>
        <v/>
      </c>
      <c r="G1948" s="262" t="str">
        <f>IF($E1948="","",VLOOKUP($E1948,資料表!$G:$I,3,FALSE))</f>
        <v/>
      </c>
      <c r="H1948" s="71"/>
      <c r="I1948" s="72"/>
      <c r="J1948" s="70"/>
      <c r="K1948" s="278">
        <f t="shared" si="63"/>
        <v>0</v>
      </c>
      <c r="L1948" s="278">
        <f t="shared" si="62"/>
        <v>0</v>
      </c>
      <c r="M1948" s="75"/>
      <c r="N1948" s="76"/>
      <c r="O1948" s="76"/>
      <c r="P1948" s="77"/>
    </row>
    <row r="1949" spans="1:16" ht="20.100000000000001" customHeight="1">
      <c r="A1949" s="290" t="str">
        <f>IF(B1949="","",VLOOKUP(B1949,資料表!$A$3:$E$298,5,0))</f>
        <v/>
      </c>
      <c r="B1949" s="67"/>
      <c r="C1949" s="259" t="str">
        <f>IF($B1949="","",VLOOKUP($B1949,資料表!$A:$C,2,FALSE))</f>
        <v/>
      </c>
      <c r="D1949" s="259" t="str">
        <f>IF($B1949="","",VLOOKUP($B1949,資料表!$A:$C,3,FALSE))</f>
        <v/>
      </c>
      <c r="E1949" s="263"/>
      <c r="F1949" s="261" t="str">
        <f>IF($E1949="","",VLOOKUP($E1949,資料表!$G:$I,2,FALSE))</f>
        <v/>
      </c>
      <c r="G1949" s="262" t="str">
        <f>IF($E1949="","",VLOOKUP($E1949,資料表!$G:$I,3,FALSE))</f>
        <v/>
      </c>
      <c r="H1949" s="71"/>
      <c r="I1949" s="72"/>
      <c r="J1949" s="70"/>
      <c r="K1949" s="278">
        <f t="shared" si="63"/>
        <v>0</v>
      </c>
      <c r="L1949" s="278">
        <f t="shared" si="62"/>
        <v>0</v>
      </c>
      <c r="M1949" s="75"/>
      <c r="N1949" s="76"/>
      <c r="O1949" s="76"/>
      <c r="P1949" s="77"/>
    </row>
    <row r="1950" spans="1:16" ht="20.100000000000001" customHeight="1">
      <c r="A1950" s="290" t="str">
        <f>IF(B1950="","",VLOOKUP(B1950,資料表!$A$3:$E$298,5,0))</f>
        <v/>
      </c>
      <c r="B1950" s="67"/>
      <c r="C1950" s="259" t="str">
        <f>IF($B1950="","",VLOOKUP($B1950,資料表!$A:$C,2,FALSE))</f>
        <v/>
      </c>
      <c r="D1950" s="259" t="str">
        <f>IF($B1950="","",VLOOKUP($B1950,資料表!$A:$C,3,FALSE))</f>
        <v/>
      </c>
      <c r="E1950" s="263"/>
      <c r="F1950" s="261" t="str">
        <f>IF($E1950="","",VLOOKUP($E1950,資料表!$G:$I,2,FALSE))</f>
        <v/>
      </c>
      <c r="G1950" s="262" t="str">
        <f>IF($E1950="","",VLOOKUP($E1950,資料表!$G:$I,3,FALSE))</f>
        <v/>
      </c>
      <c r="H1950" s="71"/>
      <c r="I1950" s="72"/>
      <c r="J1950" s="70"/>
      <c r="K1950" s="278">
        <f t="shared" si="63"/>
        <v>0</v>
      </c>
      <c r="L1950" s="278">
        <f t="shared" si="62"/>
        <v>0</v>
      </c>
      <c r="M1950" s="75"/>
      <c r="N1950" s="76"/>
      <c r="O1950" s="76"/>
      <c r="P1950" s="77"/>
    </row>
    <row r="1951" spans="1:16" ht="20.100000000000001" customHeight="1">
      <c r="A1951" s="290" t="str">
        <f>IF(B1951="","",VLOOKUP(B1951,資料表!$A$3:$E$298,5,0))</f>
        <v/>
      </c>
      <c r="B1951" s="67"/>
      <c r="C1951" s="259" t="str">
        <f>IF($B1951="","",VLOOKUP($B1951,資料表!$A:$C,2,FALSE))</f>
        <v/>
      </c>
      <c r="D1951" s="259" t="str">
        <f>IF($B1951="","",VLOOKUP($B1951,資料表!$A:$C,3,FALSE))</f>
        <v/>
      </c>
      <c r="E1951" s="263"/>
      <c r="F1951" s="261" t="str">
        <f>IF($E1951="","",VLOOKUP($E1951,資料表!$G:$I,2,FALSE))</f>
        <v/>
      </c>
      <c r="G1951" s="262" t="str">
        <f>IF($E1951="","",VLOOKUP($E1951,資料表!$G:$I,3,FALSE))</f>
        <v/>
      </c>
      <c r="H1951" s="71"/>
      <c r="I1951" s="72"/>
      <c r="J1951" s="70"/>
      <c r="K1951" s="278">
        <f t="shared" si="63"/>
        <v>0</v>
      </c>
      <c r="L1951" s="278">
        <f t="shared" si="62"/>
        <v>0</v>
      </c>
      <c r="M1951" s="75"/>
      <c r="N1951" s="76"/>
      <c r="O1951" s="76"/>
      <c r="P1951" s="77"/>
    </row>
    <row r="1952" spans="1:16" ht="20.100000000000001" customHeight="1">
      <c r="A1952" s="290" t="str">
        <f>IF(B1952="","",VLOOKUP(B1952,資料表!$A$3:$E$298,5,0))</f>
        <v/>
      </c>
      <c r="B1952" s="67"/>
      <c r="C1952" s="259" t="str">
        <f>IF($B1952="","",VLOOKUP($B1952,資料表!$A:$C,2,FALSE))</f>
        <v/>
      </c>
      <c r="D1952" s="259" t="str">
        <f>IF($B1952="","",VLOOKUP($B1952,資料表!$A:$C,3,FALSE))</f>
        <v/>
      </c>
      <c r="E1952" s="263"/>
      <c r="F1952" s="261" t="str">
        <f>IF($E1952="","",VLOOKUP($E1952,資料表!$G:$I,2,FALSE))</f>
        <v/>
      </c>
      <c r="G1952" s="262" t="str">
        <f>IF($E1952="","",VLOOKUP($E1952,資料表!$G:$I,3,FALSE))</f>
        <v/>
      </c>
      <c r="H1952" s="71"/>
      <c r="I1952" s="72"/>
      <c r="J1952" s="70"/>
      <c r="K1952" s="278">
        <f t="shared" si="63"/>
        <v>0</v>
      </c>
      <c r="L1952" s="278">
        <f t="shared" si="62"/>
        <v>0</v>
      </c>
      <c r="M1952" s="75"/>
      <c r="N1952" s="76"/>
      <c r="O1952" s="76"/>
      <c r="P1952" s="77"/>
    </row>
    <row r="1953" spans="1:16" ht="20.100000000000001" customHeight="1">
      <c r="A1953" s="290" t="str">
        <f>IF(B1953="","",VLOOKUP(B1953,資料表!$A$3:$E$298,5,0))</f>
        <v/>
      </c>
      <c r="B1953" s="67"/>
      <c r="C1953" s="259" t="str">
        <f>IF($B1953="","",VLOOKUP($B1953,資料表!$A:$C,2,FALSE))</f>
        <v/>
      </c>
      <c r="D1953" s="259" t="str">
        <f>IF($B1953="","",VLOOKUP($B1953,資料表!$A:$C,3,FALSE))</f>
        <v/>
      </c>
      <c r="E1953" s="263"/>
      <c r="F1953" s="261" t="str">
        <f>IF($E1953="","",VLOOKUP($E1953,資料表!$G:$I,2,FALSE))</f>
        <v/>
      </c>
      <c r="G1953" s="262" t="str">
        <f>IF($E1953="","",VLOOKUP($E1953,資料表!$G:$I,3,FALSE))</f>
        <v/>
      </c>
      <c r="H1953" s="71"/>
      <c r="I1953" s="72"/>
      <c r="J1953" s="70"/>
      <c r="K1953" s="278">
        <f t="shared" si="63"/>
        <v>0</v>
      </c>
      <c r="L1953" s="278">
        <f t="shared" si="62"/>
        <v>0</v>
      </c>
      <c r="M1953" s="75"/>
      <c r="N1953" s="76"/>
      <c r="O1953" s="76"/>
      <c r="P1953" s="77"/>
    </row>
    <row r="1954" spans="1:16" ht="20.100000000000001" customHeight="1">
      <c r="A1954" s="290" t="str">
        <f>IF(B1954="","",VLOOKUP(B1954,資料表!$A$3:$E$298,5,0))</f>
        <v/>
      </c>
      <c r="B1954" s="67"/>
      <c r="C1954" s="259" t="str">
        <f>IF($B1954="","",VLOOKUP($B1954,資料表!$A:$C,2,FALSE))</f>
        <v/>
      </c>
      <c r="D1954" s="259" t="str">
        <f>IF($B1954="","",VLOOKUP($B1954,資料表!$A:$C,3,FALSE))</f>
        <v/>
      </c>
      <c r="E1954" s="263"/>
      <c r="F1954" s="261" t="str">
        <f>IF($E1954="","",VLOOKUP($E1954,資料表!$G:$I,2,FALSE))</f>
        <v/>
      </c>
      <c r="G1954" s="262" t="str">
        <f>IF($E1954="","",VLOOKUP($E1954,資料表!$G:$I,3,FALSE))</f>
        <v/>
      </c>
      <c r="H1954" s="71"/>
      <c r="I1954" s="72"/>
      <c r="J1954" s="70"/>
      <c r="K1954" s="278">
        <f t="shared" si="63"/>
        <v>0</v>
      </c>
      <c r="L1954" s="278">
        <f t="shared" si="62"/>
        <v>0</v>
      </c>
      <c r="M1954" s="75"/>
      <c r="N1954" s="76"/>
      <c r="O1954" s="76"/>
      <c r="P1954" s="77"/>
    </row>
    <row r="1955" spans="1:16" ht="20.100000000000001" customHeight="1">
      <c r="A1955" s="290" t="str">
        <f>IF(B1955="","",VLOOKUP(B1955,資料表!$A$3:$E$298,5,0))</f>
        <v/>
      </c>
      <c r="B1955" s="67"/>
      <c r="C1955" s="259" t="str">
        <f>IF($B1955="","",VLOOKUP($B1955,資料表!$A:$C,2,FALSE))</f>
        <v/>
      </c>
      <c r="D1955" s="259" t="str">
        <f>IF($B1955="","",VLOOKUP($B1955,資料表!$A:$C,3,FALSE))</f>
        <v/>
      </c>
      <c r="E1955" s="263"/>
      <c r="F1955" s="261" t="str">
        <f>IF($E1955="","",VLOOKUP($E1955,資料表!$G:$I,2,FALSE))</f>
        <v/>
      </c>
      <c r="G1955" s="262" t="str">
        <f>IF($E1955="","",VLOOKUP($E1955,資料表!$G:$I,3,FALSE))</f>
        <v/>
      </c>
      <c r="H1955" s="71"/>
      <c r="I1955" s="72"/>
      <c r="J1955" s="70"/>
      <c r="K1955" s="278">
        <f t="shared" si="63"/>
        <v>0</v>
      </c>
      <c r="L1955" s="278">
        <f t="shared" si="62"/>
        <v>0</v>
      </c>
      <c r="M1955" s="75"/>
      <c r="N1955" s="76"/>
      <c r="O1955" s="76"/>
      <c r="P1955" s="77"/>
    </row>
    <row r="1956" spans="1:16" ht="20.100000000000001" customHeight="1">
      <c r="A1956" s="290" t="str">
        <f>IF(B1956="","",VLOOKUP(B1956,資料表!$A$3:$E$298,5,0))</f>
        <v/>
      </c>
      <c r="B1956" s="67"/>
      <c r="C1956" s="259" t="str">
        <f>IF($B1956="","",VLOOKUP($B1956,資料表!$A:$C,2,FALSE))</f>
        <v/>
      </c>
      <c r="D1956" s="259" t="str">
        <f>IF($B1956="","",VLOOKUP($B1956,資料表!$A:$C,3,FALSE))</f>
        <v/>
      </c>
      <c r="E1956" s="263"/>
      <c r="F1956" s="261" t="str">
        <f>IF($E1956="","",VLOOKUP($E1956,資料表!$G:$I,2,FALSE))</f>
        <v/>
      </c>
      <c r="G1956" s="262" t="str">
        <f>IF($E1956="","",VLOOKUP($E1956,資料表!$G:$I,3,FALSE))</f>
        <v/>
      </c>
      <c r="H1956" s="71"/>
      <c r="I1956" s="72"/>
      <c r="J1956" s="70"/>
      <c r="K1956" s="278">
        <f t="shared" si="63"/>
        <v>0</v>
      </c>
      <c r="L1956" s="278">
        <f t="shared" si="62"/>
        <v>0</v>
      </c>
      <c r="M1956" s="75"/>
      <c r="N1956" s="76"/>
      <c r="O1956" s="76"/>
      <c r="P1956" s="77"/>
    </row>
    <row r="1957" spans="1:16" ht="20.100000000000001" customHeight="1">
      <c r="A1957" s="290" t="str">
        <f>IF(B1957="","",VLOOKUP(B1957,資料表!$A$3:$E$298,5,0))</f>
        <v/>
      </c>
      <c r="B1957" s="67"/>
      <c r="C1957" s="259" t="str">
        <f>IF($B1957="","",VLOOKUP($B1957,資料表!$A:$C,2,FALSE))</f>
        <v/>
      </c>
      <c r="D1957" s="259" t="str">
        <f>IF($B1957="","",VLOOKUP($B1957,資料表!$A:$C,3,FALSE))</f>
        <v/>
      </c>
      <c r="E1957" s="263"/>
      <c r="F1957" s="261" t="str">
        <f>IF($E1957="","",VLOOKUP($E1957,資料表!$G:$I,2,FALSE))</f>
        <v/>
      </c>
      <c r="G1957" s="262" t="str">
        <f>IF($E1957="","",VLOOKUP($E1957,資料表!$G:$I,3,FALSE))</f>
        <v/>
      </c>
      <c r="H1957" s="71"/>
      <c r="I1957" s="72"/>
      <c r="J1957" s="70"/>
      <c r="K1957" s="278">
        <f t="shared" si="63"/>
        <v>0</v>
      </c>
      <c r="L1957" s="278">
        <f t="shared" ref="L1957:L2000" si="64">SUM(J1957:K1957)</f>
        <v>0</v>
      </c>
      <c r="M1957" s="75"/>
      <c r="N1957" s="76"/>
      <c r="O1957" s="76"/>
      <c r="P1957" s="77"/>
    </row>
    <row r="1958" spans="1:16" ht="20.100000000000001" customHeight="1">
      <c r="A1958" s="290" t="str">
        <f>IF(B1958="","",VLOOKUP(B1958,資料表!$A$3:$E$298,5,0))</f>
        <v/>
      </c>
      <c r="B1958" s="67"/>
      <c r="C1958" s="259" t="str">
        <f>IF($B1958="","",VLOOKUP($B1958,資料表!$A:$C,2,FALSE))</f>
        <v/>
      </c>
      <c r="D1958" s="259" t="str">
        <f>IF($B1958="","",VLOOKUP($B1958,資料表!$A:$C,3,FALSE))</f>
        <v/>
      </c>
      <c r="E1958" s="263"/>
      <c r="F1958" s="261" t="str">
        <f>IF($E1958="","",VLOOKUP($E1958,資料表!$G:$I,2,FALSE))</f>
        <v/>
      </c>
      <c r="G1958" s="262" t="str">
        <f>IF($E1958="","",VLOOKUP($E1958,資料表!$G:$I,3,FALSE))</f>
        <v/>
      </c>
      <c r="H1958" s="71"/>
      <c r="I1958" s="72"/>
      <c r="J1958" s="70"/>
      <c r="K1958" s="278">
        <f t="shared" si="63"/>
        <v>0</v>
      </c>
      <c r="L1958" s="278">
        <f t="shared" si="64"/>
        <v>0</v>
      </c>
      <c r="M1958" s="75"/>
      <c r="N1958" s="76"/>
      <c r="O1958" s="76"/>
      <c r="P1958" s="77"/>
    </row>
    <row r="1959" spans="1:16" ht="20.100000000000001" customHeight="1">
      <c r="A1959" s="290" t="str">
        <f>IF(B1959="","",VLOOKUP(B1959,資料表!$A$3:$E$298,5,0))</f>
        <v/>
      </c>
      <c r="B1959" s="67"/>
      <c r="C1959" s="259" t="str">
        <f>IF($B1959="","",VLOOKUP($B1959,資料表!$A:$C,2,FALSE))</f>
        <v/>
      </c>
      <c r="D1959" s="259" t="str">
        <f>IF($B1959="","",VLOOKUP($B1959,資料表!$A:$C,3,FALSE))</f>
        <v/>
      </c>
      <c r="E1959" s="263"/>
      <c r="F1959" s="261" t="str">
        <f>IF($E1959="","",VLOOKUP($E1959,資料表!$G:$I,2,FALSE))</f>
        <v/>
      </c>
      <c r="G1959" s="262" t="str">
        <f>IF($E1959="","",VLOOKUP($E1959,資料表!$G:$I,3,FALSE))</f>
        <v/>
      </c>
      <c r="H1959" s="71"/>
      <c r="I1959" s="72"/>
      <c r="J1959" s="70"/>
      <c r="K1959" s="278">
        <f t="shared" si="63"/>
        <v>0</v>
      </c>
      <c r="L1959" s="278">
        <f t="shared" si="64"/>
        <v>0</v>
      </c>
      <c r="M1959" s="75"/>
      <c r="N1959" s="76"/>
      <c r="O1959" s="76"/>
      <c r="P1959" s="77"/>
    </row>
    <row r="1960" spans="1:16" ht="20.100000000000001" customHeight="1">
      <c r="A1960" s="290" t="str">
        <f>IF(B1960="","",VLOOKUP(B1960,資料表!$A$3:$E$298,5,0))</f>
        <v/>
      </c>
      <c r="B1960" s="67"/>
      <c r="C1960" s="259" t="str">
        <f>IF($B1960="","",VLOOKUP($B1960,資料表!$A:$C,2,FALSE))</f>
        <v/>
      </c>
      <c r="D1960" s="259" t="str">
        <f>IF($B1960="","",VLOOKUP($B1960,資料表!$A:$C,3,FALSE))</f>
        <v/>
      </c>
      <c r="E1960" s="263"/>
      <c r="F1960" s="261" t="str">
        <f>IF($E1960="","",VLOOKUP($E1960,資料表!$G:$I,2,FALSE))</f>
        <v/>
      </c>
      <c r="G1960" s="262" t="str">
        <f>IF($E1960="","",VLOOKUP($E1960,資料表!$G:$I,3,FALSE))</f>
        <v/>
      </c>
      <c r="H1960" s="71"/>
      <c r="I1960" s="72"/>
      <c r="J1960" s="70"/>
      <c r="K1960" s="278">
        <f t="shared" si="63"/>
        <v>0</v>
      </c>
      <c r="L1960" s="278">
        <f t="shared" si="64"/>
        <v>0</v>
      </c>
      <c r="M1960" s="75"/>
      <c r="N1960" s="76"/>
      <c r="O1960" s="76"/>
      <c r="P1960" s="77"/>
    </row>
    <row r="1961" spans="1:16" ht="20.100000000000001" customHeight="1">
      <c r="A1961" s="290" t="str">
        <f>IF(B1961="","",VLOOKUP(B1961,資料表!$A$3:$E$298,5,0))</f>
        <v/>
      </c>
      <c r="B1961" s="67"/>
      <c r="C1961" s="259" t="str">
        <f>IF($B1961="","",VLOOKUP($B1961,資料表!$A:$C,2,FALSE))</f>
        <v/>
      </c>
      <c r="D1961" s="259" t="str">
        <f>IF($B1961="","",VLOOKUP($B1961,資料表!$A:$C,3,FALSE))</f>
        <v/>
      </c>
      <c r="E1961" s="263"/>
      <c r="F1961" s="261" t="str">
        <f>IF($E1961="","",VLOOKUP($E1961,資料表!$G:$I,2,FALSE))</f>
        <v/>
      </c>
      <c r="G1961" s="262" t="str">
        <f>IF($E1961="","",VLOOKUP($E1961,資料表!$G:$I,3,FALSE))</f>
        <v/>
      </c>
      <c r="H1961" s="71"/>
      <c r="I1961" s="72"/>
      <c r="J1961" s="70"/>
      <c r="K1961" s="278">
        <f t="shared" si="63"/>
        <v>0</v>
      </c>
      <c r="L1961" s="278">
        <f t="shared" si="64"/>
        <v>0</v>
      </c>
      <c r="M1961" s="75"/>
      <c r="N1961" s="76"/>
      <c r="O1961" s="76"/>
      <c r="P1961" s="77"/>
    </row>
    <row r="1962" spans="1:16" ht="20.100000000000001" customHeight="1">
      <c r="A1962" s="290" t="str">
        <f>IF(B1962="","",VLOOKUP(B1962,資料表!$A$3:$E$298,5,0))</f>
        <v/>
      </c>
      <c r="B1962" s="67"/>
      <c r="C1962" s="259" t="str">
        <f>IF($B1962="","",VLOOKUP($B1962,資料表!$A:$C,2,FALSE))</f>
        <v/>
      </c>
      <c r="D1962" s="259" t="str">
        <f>IF($B1962="","",VLOOKUP($B1962,資料表!$A:$C,3,FALSE))</f>
        <v/>
      </c>
      <c r="E1962" s="263"/>
      <c r="F1962" s="261" t="str">
        <f>IF($E1962="","",VLOOKUP($E1962,資料表!$G:$I,2,FALSE))</f>
        <v/>
      </c>
      <c r="G1962" s="262" t="str">
        <f>IF($E1962="","",VLOOKUP($E1962,資料表!$G:$I,3,FALSE))</f>
        <v/>
      </c>
      <c r="H1962" s="71"/>
      <c r="I1962" s="72"/>
      <c r="J1962" s="70"/>
      <c r="K1962" s="278">
        <f t="shared" si="63"/>
        <v>0</v>
      </c>
      <c r="L1962" s="278">
        <f t="shared" si="64"/>
        <v>0</v>
      </c>
      <c r="M1962" s="75"/>
      <c r="N1962" s="76"/>
      <c r="O1962" s="76"/>
      <c r="P1962" s="77"/>
    </row>
    <row r="1963" spans="1:16" ht="20.100000000000001" customHeight="1">
      <c r="A1963" s="290" t="str">
        <f>IF(B1963="","",VLOOKUP(B1963,資料表!$A$3:$E$298,5,0))</f>
        <v/>
      </c>
      <c r="B1963" s="67"/>
      <c r="C1963" s="259" t="str">
        <f>IF($B1963="","",VLOOKUP($B1963,資料表!$A:$C,2,FALSE))</f>
        <v/>
      </c>
      <c r="D1963" s="259" t="str">
        <f>IF($B1963="","",VLOOKUP($B1963,資料表!$A:$C,3,FALSE))</f>
        <v/>
      </c>
      <c r="E1963" s="263"/>
      <c r="F1963" s="261" t="str">
        <f>IF($E1963="","",VLOOKUP($E1963,資料表!$G:$I,2,FALSE))</f>
        <v/>
      </c>
      <c r="G1963" s="262" t="str">
        <f>IF($E1963="","",VLOOKUP($E1963,資料表!$G:$I,3,FALSE))</f>
        <v/>
      </c>
      <c r="H1963" s="71"/>
      <c r="I1963" s="72"/>
      <c r="J1963" s="70"/>
      <c r="K1963" s="278">
        <f t="shared" si="63"/>
        <v>0</v>
      </c>
      <c r="L1963" s="278">
        <f t="shared" si="64"/>
        <v>0</v>
      </c>
      <c r="M1963" s="75"/>
      <c r="N1963" s="76"/>
      <c r="O1963" s="76"/>
      <c r="P1963" s="77"/>
    </row>
    <row r="1964" spans="1:16" ht="20.100000000000001" customHeight="1">
      <c r="A1964" s="290" t="str">
        <f>IF(B1964="","",VLOOKUP(B1964,資料表!$A$3:$E$298,5,0))</f>
        <v/>
      </c>
      <c r="B1964" s="67"/>
      <c r="C1964" s="259" t="str">
        <f>IF($B1964="","",VLOOKUP($B1964,資料表!$A:$C,2,FALSE))</f>
        <v/>
      </c>
      <c r="D1964" s="259" t="str">
        <f>IF($B1964="","",VLOOKUP($B1964,資料表!$A:$C,3,FALSE))</f>
        <v/>
      </c>
      <c r="E1964" s="263"/>
      <c r="F1964" s="261" t="str">
        <f>IF($E1964="","",VLOOKUP($E1964,資料表!$G:$I,2,FALSE))</f>
        <v/>
      </c>
      <c r="G1964" s="262" t="str">
        <f>IF($E1964="","",VLOOKUP($E1964,資料表!$G:$I,3,FALSE))</f>
        <v/>
      </c>
      <c r="H1964" s="71"/>
      <c r="I1964" s="72"/>
      <c r="J1964" s="70"/>
      <c r="K1964" s="278">
        <f t="shared" si="63"/>
        <v>0</v>
      </c>
      <c r="L1964" s="278">
        <f t="shared" si="64"/>
        <v>0</v>
      </c>
      <c r="M1964" s="75"/>
      <c r="N1964" s="76"/>
      <c r="O1964" s="76"/>
      <c r="P1964" s="77"/>
    </row>
    <row r="1965" spans="1:16" ht="20.100000000000001" customHeight="1">
      <c r="A1965" s="290" t="str">
        <f>IF(B1965="","",VLOOKUP(B1965,資料表!$A$3:$E$298,5,0))</f>
        <v/>
      </c>
      <c r="B1965" s="67"/>
      <c r="C1965" s="259" t="str">
        <f>IF($B1965="","",VLOOKUP($B1965,資料表!$A:$C,2,FALSE))</f>
        <v/>
      </c>
      <c r="D1965" s="259" t="str">
        <f>IF($B1965="","",VLOOKUP($B1965,資料表!$A:$C,3,FALSE))</f>
        <v/>
      </c>
      <c r="E1965" s="263"/>
      <c r="F1965" s="261" t="str">
        <f>IF($E1965="","",VLOOKUP($E1965,資料表!$G:$I,2,FALSE))</f>
        <v/>
      </c>
      <c r="G1965" s="262" t="str">
        <f>IF($E1965="","",VLOOKUP($E1965,資料表!$G:$I,3,FALSE))</f>
        <v/>
      </c>
      <c r="H1965" s="71"/>
      <c r="I1965" s="72"/>
      <c r="J1965" s="70"/>
      <c r="K1965" s="278">
        <f t="shared" si="63"/>
        <v>0</v>
      </c>
      <c r="L1965" s="278">
        <f t="shared" si="64"/>
        <v>0</v>
      </c>
      <c r="M1965" s="75"/>
      <c r="N1965" s="76"/>
      <c r="O1965" s="76"/>
      <c r="P1965" s="77"/>
    </row>
    <row r="1966" spans="1:16" ht="20.100000000000001" customHeight="1">
      <c r="A1966" s="290" t="str">
        <f>IF(B1966="","",VLOOKUP(B1966,資料表!$A$3:$E$298,5,0))</f>
        <v/>
      </c>
      <c r="B1966" s="67"/>
      <c r="C1966" s="259" t="str">
        <f>IF($B1966="","",VLOOKUP($B1966,資料表!$A:$C,2,FALSE))</f>
        <v/>
      </c>
      <c r="D1966" s="259" t="str">
        <f>IF($B1966="","",VLOOKUP($B1966,資料表!$A:$C,3,FALSE))</f>
        <v/>
      </c>
      <c r="E1966" s="263"/>
      <c r="F1966" s="261" t="str">
        <f>IF($E1966="","",VLOOKUP($E1966,資料表!$G:$I,2,FALSE))</f>
        <v/>
      </c>
      <c r="G1966" s="262" t="str">
        <f>IF($E1966="","",VLOOKUP($E1966,資料表!$G:$I,3,FALSE))</f>
        <v/>
      </c>
      <c r="H1966" s="71"/>
      <c r="I1966" s="72"/>
      <c r="J1966" s="70"/>
      <c r="K1966" s="278">
        <f t="shared" si="63"/>
        <v>0</v>
      </c>
      <c r="L1966" s="278">
        <f t="shared" si="64"/>
        <v>0</v>
      </c>
      <c r="M1966" s="75"/>
      <c r="N1966" s="76"/>
      <c r="O1966" s="76"/>
      <c r="P1966" s="77"/>
    </row>
    <row r="1967" spans="1:16" ht="20.100000000000001" customHeight="1">
      <c r="A1967" s="290" t="str">
        <f>IF(B1967="","",VLOOKUP(B1967,資料表!$A$3:$E$298,5,0))</f>
        <v/>
      </c>
      <c r="B1967" s="67"/>
      <c r="C1967" s="259" t="str">
        <f>IF($B1967="","",VLOOKUP($B1967,資料表!$A:$C,2,FALSE))</f>
        <v/>
      </c>
      <c r="D1967" s="259" t="str">
        <f>IF($B1967="","",VLOOKUP($B1967,資料表!$A:$C,3,FALSE))</f>
        <v/>
      </c>
      <c r="E1967" s="263"/>
      <c r="F1967" s="261" t="str">
        <f>IF($E1967="","",VLOOKUP($E1967,資料表!$G:$I,2,FALSE))</f>
        <v/>
      </c>
      <c r="G1967" s="262" t="str">
        <f>IF($E1967="","",VLOOKUP($E1967,資料表!$G:$I,3,FALSE))</f>
        <v/>
      </c>
      <c r="H1967" s="71"/>
      <c r="I1967" s="72"/>
      <c r="J1967" s="70"/>
      <c r="K1967" s="278">
        <f t="shared" si="63"/>
        <v>0</v>
      </c>
      <c r="L1967" s="278">
        <f t="shared" si="64"/>
        <v>0</v>
      </c>
      <c r="M1967" s="75"/>
      <c r="N1967" s="76"/>
      <c r="O1967" s="76"/>
      <c r="P1967" s="77"/>
    </row>
    <row r="1968" spans="1:16" ht="20.100000000000001" customHeight="1">
      <c r="A1968" s="290" t="str">
        <f>IF(B1968="","",VLOOKUP(B1968,資料表!$A$3:$E$298,5,0))</f>
        <v/>
      </c>
      <c r="B1968" s="67"/>
      <c r="C1968" s="259" t="str">
        <f>IF($B1968="","",VLOOKUP($B1968,資料表!$A:$C,2,FALSE))</f>
        <v/>
      </c>
      <c r="D1968" s="259" t="str">
        <f>IF($B1968="","",VLOOKUP($B1968,資料表!$A:$C,3,FALSE))</f>
        <v/>
      </c>
      <c r="E1968" s="263"/>
      <c r="F1968" s="261" t="str">
        <f>IF($E1968="","",VLOOKUP($E1968,資料表!$G:$I,2,FALSE))</f>
        <v/>
      </c>
      <c r="G1968" s="262" t="str">
        <f>IF($E1968="","",VLOOKUP($E1968,資料表!$G:$I,3,FALSE))</f>
        <v/>
      </c>
      <c r="H1968" s="71"/>
      <c r="I1968" s="72"/>
      <c r="J1968" s="70"/>
      <c r="K1968" s="278">
        <f t="shared" si="63"/>
        <v>0</v>
      </c>
      <c r="L1968" s="278">
        <f t="shared" si="64"/>
        <v>0</v>
      </c>
      <c r="M1968" s="75"/>
      <c r="N1968" s="76"/>
      <c r="O1968" s="76"/>
      <c r="P1968" s="77"/>
    </row>
    <row r="1969" spans="1:16" ht="20.100000000000001" customHeight="1">
      <c r="A1969" s="290" t="str">
        <f>IF(B1969="","",VLOOKUP(B1969,資料表!$A$3:$E$298,5,0))</f>
        <v/>
      </c>
      <c r="B1969" s="67"/>
      <c r="C1969" s="259" t="str">
        <f>IF($B1969="","",VLOOKUP($B1969,資料表!$A:$C,2,FALSE))</f>
        <v/>
      </c>
      <c r="D1969" s="259" t="str">
        <f>IF($B1969="","",VLOOKUP($B1969,資料表!$A:$C,3,FALSE))</f>
        <v/>
      </c>
      <c r="E1969" s="263"/>
      <c r="F1969" s="261" t="str">
        <f>IF($E1969="","",VLOOKUP($E1969,資料表!$G:$I,2,FALSE))</f>
        <v/>
      </c>
      <c r="G1969" s="262" t="str">
        <f>IF($E1969="","",VLOOKUP($E1969,資料表!$G:$I,3,FALSE))</f>
        <v/>
      </c>
      <c r="H1969" s="71"/>
      <c r="I1969" s="72"/>
      <c r="J1969" s="70"/>
      <c r="K1969" s="278">
        <f t="shared" si="63"/>
        <v>0</v>
      </c>
      <c r="L1969" s="278">
        <f t="shared" si="64"/>
        <v>0</v>
      </c>
      <c r="M1969" s="75"/>
      <c r="N1969" s="76"/>
      <c r="O1969" s="76"/>
      <c r="P1969" s="77"/>
    </row>
    <row r="1970" spans="1:16" ht="20.100000000000001" customHeight="1">
      <c r="A1970" s="290" t="str">
        <f>IF(B1970="","",VLOOKUP(B1970,資料表!$A$3:$E$298,5,0))</f>
        <v/>
      </c>
      <c r="B1970" s="67"/>
      <c r="C1970" s="259" t="str">
        <f>IF($B1970="","",VLOOKUP($B1970,資料表!$A:$C,2,FALSE))</f>
        <v/>
      </c>
      <c r="D1970" s="259" t="str">
        <f>IF($B1970="","",VLOOKUP($B1970,資料表!$A:$C,3,FALSE))</f>
        <v/>
      </c>
      <c r="E1970" s="263"/>
      <c r="F1970" s="261" t="str">
        <f>IF($E1970="","",VLOOKUP($E1970,資料表!$G:$I,2,FALSE))</f>
        <v/>
      </c>
      <c r="G1970" s="262" t="str">
        <f>IF($E1970="","",VLOOKUP($E1970,資料表!$G:$I,3,FALSE))</f>
        <v/>
      </c>
      <c r="H1970" s="71"/>
      <c r="I1970" s="72"/>
      <c r="J1970" s="70"/>
      <c r="K1970" s="278">
        <f t="shared" si="63"/>
        <v>0</v>
      </c>
      <c r="L1970" s="278">
        <f t="shared" si="64"/>
        <v>0</v>
      </c>
      <c r="M1970" s="75"/>
      <c r="N1970" s="76"/>
      <c r="O1970" s="76"/>
      <c r="P1970" s="77"/>
    </row>
    <row r="1971" spans="1:16" ht="20.100000000000001" customHeight="1">
      <c r="A1971" s="290" t="str">
        <f>IF(B1971="","",VLOOKUP(B1971,資料表!$A$3:$E$298,5,0))</f>
        <v/>
      </c>
      <c r="B1971" s="67"/>
      <c r="C1971" s="259" t="str">
        <f>IF($B1971="","",VLOOKUP($B1971,資料表!$A:$C,2,FALSE))</f>
        <v/>
      </c>
      <c r="D1971" s="259" t="str">
        <f>IF($B1971="","",VLOOKUP($B1971,資料表!$A:$C,3,FALSE))</f>
        <v/>
      </c>
      <c r="E1971" s="263"/>
      <c r="F1971" s="261" t="str">
        <f>IF($E1971="","",VLOOKUP($E1971,資料表!$G:$I,2,FALSE))</f>
        <v/>
      </c>
      <c r="G1971" s="262" t="str">
        <f>IF($E1971="","",VLOOKUP($E1971,資料表!$G:$I,3,FALSE))</f>
        <v/>
      </c>
      <c r="H1971" s="71"/>
      <c r="I1971" s="72"/>
      <c r="J1971" s="70"/>
      <c r="K1971" s="278">
        <f t="shared" si="63"/>
        <v>0</v>
      </c>
      <c r="L1971" s="278">
        <f t="shared" si="64"/>
        <v>0</v>
      </c>
      <c r="M1971" s="75"/>
      <c r="N1971" s="76"/>
      <c r="O1971" s="76"/>
      <c r="P1971" s="77"/>
    </row>
    <row r="1972" spans="1:16" ht="20.100000000000001" customHeight="1">
      <c r="A1972" s="290" t="str">
        <f>IF(B1972="","",VLOOKUP(B1972,資料表!$A$3:$E$298,5,0))</f>
        <v/>
      </c>
      <c r="B1972" s="67"/>
      <c r="C1972" s="259" t="str">
        <f>IF($B1972="","",VLOOKUP($B1972,資料表!$A:$C,2,FALSE))</f>
        <v/>
      </c>
      <c r="D1972" s="259" t="str">
        <f>IF($B1972="","",VLOOKUP($B1972,資料表!$A:$C,3,FALSE))</f>
        <v/>
      </c>
      <c r="E1972" s="263"/>
      <c r="F1972" s="261" t="str">
        <f>IF($E1972="","",VLOOKUP($E1972,資料表!$G:$I,2,FALSE))</f>
        <v/>
      </c>
      <c r="G1972" s="262" t="str">
        <f>IF($E1972="","",VLOOKUP($E1972,資料表!$G:$I,3,FALSE))</f>
        <v/>
      </c>
      <c r="H1972" s="71"/>
      <c r="I1972" s="72"/>
      <c r="J1972" s="70"/>
      <c r="K1972" s="278">
        <f t="shared" si="63"/>
        <v>0</v>
      </c>
      <c r="L1972" s="278">
        <f t="shared" si="64"/>
        <v>0</v>
      </c>
      <c r="M1972" s="75"/>
      <c r="N1972" s="76"/>
      <c r="O1972" s="76"/>
      <c r="P1972" s="77"/>
    </row>
    <row r="1973" spans="1:16" ht="20.100000000000001" customHeight="1">
      <c r="A1973" s="290" t="str">
        <f>IF(B1973="","",VLOOKUP(B1973,資料表!$A$3:$E$298,5,0))</f>
        <v/>
      </c>
      <c r="B1973" s="67"/>
      <c r="C1973" s="259" t="str">
        <f>IF($B1973="","",VLOOKUP($B1973,資料表!$A:$C,2,FALSE))</f>
        <v/>
      </c>
      <c r="D1973" s="259" t="str">
        <f>IF($B1973="","",VLOOKUP($B1973,資料表!$A:$C,3,FALSE))</f>
        <v/>
      </c>
      <c r="E1973" s="263"/>
      <c r="F1973" s="261" t="str">
        <f>IF($E1973="","",VLOOKUP($E1973,資料表!$G:$I,2,FALSE))</f>
        <v/>
      </c>
      <c r="G1973" s="262" t="str">
        <f>IF($E1973="","",VLOOKUP($E1973,資料表!$G:$I,3,FALSE))</f>
        <v/>
      </c>
      <c r="H1973" s="71"/>
      <c r="I1973" s="72"/>
      <c r="J1973" s="70"/>
      <c r="K1973" s="278">
        <f t="shared" si="63"/>
        <v>0</v>
      </c>
      <c r="L1973" s="278">
        <f t="shared" si="64"/>
        <v>0</v>
      </c>
      <c r="M1973" s="75"/>
      <c r="N1973" s="76"/>
      <c r="O1973" s="76"/>
      <c r="P1973" s="77"/>
    </row>
    <row r="1974" spans="1:16" ht="20.100000000000001" customHeight="1">
      <c r="A1974" s="290" t="str">
        <f>IF(B1974="","",VLOOKUP(B1974,資料表!$A$3:$E$298,5,0))</f>
        <v/>
      </c>
      <c r="B1974" s="67"/>
      <c r="C1974" s="259" t="str">
        <f>IF($B1974="","",VLOOKUP($B1974,資料表!$A:$C,2,FALSE))</f>
        <v/>
      </c>
      <c r="D1974" s="259" t="str">
        <f>IF($B1974="","",VLOOKUP($B1974,資料表!$A:$C,3,FALSE))</f>
        <v/>
      </c>
      <c r="E1974" s="263"/>
      <c r="F1974" s="261" t="str">
        <f>IF($E1974="","",VLOOKUP($E1974,資料表!$G:$I,2,FALSE))</f>
        <v/>
      </c>
      <c r="G1974" s="262" t="str">
        <f>IF($E1974="","",VLOOKUP($E1974,資料表!$G:$I,3,FALSE))</f>
        <v/>
      </c>
      <c r="H1974" s="71"/>
      <c r="I1974" s="72"/>
      <c r="J1974" s="70"/>
      <c r="K1974" s="278">
        <f t="shared" si="63"/>
        <v>0</v>
      </c>
      <c r="L1974" s="278">
        <f t="shared" si="64"/>
        <v>0</v>
      </c>
      <c r="M1974" s="75"/>
      <c r="N1974" s="76"/>
      <c r="O1974" s="76"/>
      <c r="P1974" s="77"/>
    </row>
    <row r="1975" spans="1:16" ht="20.100000000000001" customHeight="1">
      <c r="A1975" s="290" t="str">
        <f>IF(B1975="","",VLOOKUP(B1975,資料表!$A$3:$E$298,5,0))</f>
        <v/>
      </c>
      <c r="B1975" s="67"/>
      <c r="C1975" s="259" t="str">
        <f>IF($B1975="","",VLOOKUP($B1975,資料表!$A:$C,2,FALSE))</f>
        <v/>
      </c>
      <c r="D1975" s="259" t="str">
        <f>IF($B1975="","",VLOOKUP($B1975,資料表!$A:$C,3,FALSE))</f>
        <v/>
      </c>
      <c r="E1975" s="263"/>
      <c r="F1975" s="261" t="str">
        <f>IF($E1975="","",VLOOKUP($E1975,資料表!$G:$I,2,FALSE))</f>
        <v/>
      </c>
      <c r="G1975" s="262" t="str">
        <f>IF($E1975="","",VLOOKUP($E1975,資料表!$G:$I,3,FALSE))</f>
        <v/>
      </c>
      <c r="H1975" s="71"/>
      <c r="I1975" s="72"/>
      <c r="J1975" s="70"/>
      <c r="K1975" s="278">
        <f t="shared" si="63"/>
        <v>0</v>
      </c>
      <c r="L1975" s="278">
        <f t="shared" si="64"/>
        <v>0</v>
      </c>
      <c r="M1975" s="75"/>
      <c r="N1975" s="76"/>
      <c r="O1975" s="76"/>
      <c r="P1975" s="77"/>
    </row>
    <row r="1976" spans="1:16" ht="20.100000000000001" customHeight="1">
      <c r="A1976" s="290" t="str">
        <f>IF(B1976="","",VLOOKUP(B1976,資料表!$A$3:$E$298,5,0))</f>
        <v/>
      </c>
      <c r="B1976" s="67"/>
      <c r="C1976" s="259" t="str">
        <f>IF($B1976="","",VLOOKUP($B1976,資料表!$A:$C,2,FALSE))</f>
        <v/>
      </c>
      <c r="D1976" s="259" t="str">
        <f>IF($B1976="","",VLOOKUP($B1976,資料表!$A:$C,3,FALSE))</f>
        <v/>
      </c>
      <c r="E1976" s="263"/>
      <c r="F1976" s="261" t="str">
        <f>IF($E1976="","",VLOOKUP($E1976,資料表!$G:$I,2,FALSE))</f>
        <v/>
      </c>
      <c r="G1976" s="262" t="str">
        <f>IF($E1976="","",VLOOKUP($E1976,資料表!$G:$I,3,FALSE))</f>
        <v/>
      </c>
      <c r="H1976" s="71"/>
      <c r="I1976" s="72"/>
      <c r="J1976" s="70"/>
      <c r="K1976" s="278">
        <f t="shared" si="63"/>
        <v>0</v>
      </c>
      <c r="L1976" s="278">
        <f t="shared" si="64"/>
        <v>0</v>
      </c>
      <c r="M1976" s="75"/>
      <c r="N1976" s="76"/>
      <c r="O1976" s="76"/>
      <c r="P1976" s="77"/>
    </row>
    <row r="1977" spans="1:16" ht="20.100000000000001" customHeight="1">
      <c r="A1977" s="290" t="str">
        <f>IF(B1977="","",VLOOKUP(B1977,資料表!$A$3:$E$298,5,0))</f>
        <v/>
      </c>
      <c r="B1977" s="67"/>
      <c r="C1977" s="259" t="str">
        <f>IF($B1977="","",VLOOKUP($B1977,資料表!$A:$C,2,FALSE))</f>
        <v/>
      </c>
      <c r="D1977" s="259" t="str">
        <f>IF($B1977="","",VLOOKUP($B1977,資料表!$A:$C,3,FALSE))</f>
        <v/>
      </c>
      <c r="E1977" s="263"/>
      <c r="F1977" s="261" t="str">
        <f>IF($E1977="","",VLOOKUP($E1977,資料表!$G:$I,2,FALSE))</f>
        <v/>
      </c>
      <c r="G1977" s="262" t="str">
        <f>IF($E1977="","",VLOOKUP($E1977,資料表!$G:$I,3,FALSE))</f>
        <v/>
      </c>
      <c r="H1977" s="71"/>
      <c r="I1977" s="72"/>
      <c r="J1977" s="70"/>
      <c r="K1977" s="278">
        <f t="shared" si="63"/>
        <v>0</v>
      </c>
      <c r="L1977" s="278">
        <f t="shared" si="64"/>
        <v>0</v>
      </c>
      <c r="M1977" s="75"/>
      <c r="N1977" s="76"/>
      <c r="O1977" s="76"/>
      <c r="P1977" s="77"/>
    </row>
    <row r="1978" spans="1:16" ht="20.100000000000001" customHeight="1">
      <c r="A1978" s="290" t="str">
        <f>IF(B1978="","",VLOOKUP(B1978,資料表!$A$3:$E$298,5,0))</f>
        <v/>
      </c>
      <c r="B1978" s="67"/>
      <c r="C1978" s="259" t="str">
        <f>IF($B1978="","",VLOOKUP($B1978,資料表!$A:$C,2,FALSE))</f>
        <v/>
      </c>
      <c r="D1978" s="259" t="str">
        <f>IF($B1978="","",VLOOKUP($B1978,資料表!$A:$C,3,FALSE))</f>
        <v/>
      </c>
      <c r="E1978" s="263"/>
      <c r="F1978" s="261" t="str">
        <f>IF($E1978="","",VLOOKUP($E1978,資料表!$G:$I,2,FALSE))</f>
        <v/>
      </c>
      <c r="G1978" s="262" t="str">
        <f>IF($E1978="","",VLOOKUP($E1978,資料表!$G:$I,3,FALSE))</f>
        <v/>
      </c>
      <c r="H1978" s="71"/>
      <c r="I1978" s="72"/>
      <c r="J1978" s="70"/>
      <c r="K1978" s="278">
        <f t="shared" si="63"/>
        <v>0</v>
      </c>
      <c r="L1978" s="278">
        <f t="shared" si="64"/>
        <v>0</v>
      </c>
      <c r="M1978" s="75"/>
      <c r="N1978" s="76"/>
      <c r="O1978" s="76"/>
      <c r="P1978" s="77"/>
    </row>
    <row r="1979" spans="1:16" ht="20.100000000000001" customHeight="1">
      <c r="A1979" s="290" t="str">
        <f>IF(B1979="","",VLOOKUP(B1979,資料表!$A$3:$E$298,5,0))</f>
        <v/>
      </c>
      <c r="B1979" s="67"/>
      <c r="C1979" s="259" t="str">
        <f>IF($B1979="","",VLOOKUP($B1979,資料表!$A:$C,2,FALSE))</f>
        <v/>
      </c>
      <c r="D1979" s="259" t="str">
        <f>IF($B1979="","",VLOOKUP($B1979,資料表!$A:$C,3,FALSE))</f>
        <v/>
      </c>
      <c r="E1979" s="263"/>
      <c r="F1979" s="261" t="str">
        <f>IF($E1979="","",VLOOKUP($E1979,資料表!$G:$I,2,FALSE))</f>
        <v/>
      </c>
      <c r="G1979" s="262" t="str">
        <f>IF($E1979="","",VLOOKUP($E1979,資料表!$G:$I,3,FALSE))</f>
        <v/>
      </c>
      <c r="H1979" s="71"/>
      <c r="I1979" s="72"/>
      <c r="J1979" s="70"/>
      <c r="K1979" s="278">
        <f t="shared" si="63"/>
        <v>0</v>
      </c>
      <c r="L1979" s="278">
        <f t="shared" si="64"/>
        <v>0</v>
      </c>
      <c r="M1979" s="75"/>
      <c r="N1979" s="76"/>
      <c r="O1979" s="76"/>
      <c r="P1979" s="77"/>
    </row>
    <row r="1980" spans="1:16" ht="20.100000000000001" customHeight="1">
      <c r="A1980" s="290" t="str">
        <f>IF(B1980="","",VLOOKUP(B1980,資料表!$A$3:$E$298,5,0))</f>
        <v/>
      </c>
      <c r="B1980" s="67"/>
      <c r="C1980" s="259" t="str">
        <f>IF($B1980="","",VLOOKUP($B1980,資料表!$A:$C,2,FALSE))</f>
        <v/>
      </c>
      <c r="D1980" s="259" t="str">
        <f>IF($B1980="","",VLOOKUP($B1980,資料表!$A:$C,3,FALSE))</f>
        <v/>
      </c>
      <c r="E1980" s="263"/>
      <c r="F1980" s="261" t="str">
        <f>IF($E1980="","",VLOOKUP($E1980,資料表!$G:$I,2,FALSE))</f>
        <v/>
      </c>
      <c r="G1980" s="262" t="str">
        <f>IF($E1980="","",VLOOKUP($E1980,資料表!$G:$I,3,FALSE))</f>
        <v/>
      </c>
      <c r="H1980" s="71"/>
      <c r="I1980" s="72"/>
      <c r="J1980" s="70"/>
      <c r="K1980" s="278">
        <f t="shared" si="63"/>
        <v>0</v>
      </c>
      <c r="L1980" s="278">
        <f t="shared" si="64"/>
        <v>0</v>
      </c>
      <c r="M1980" s="75"/>
      <c r="N1980" s="76"/>
      <c r="O1980" s="76"/>
      <c r="P1980" s="77"/>
    </row>
    <row r="1981" spans="1:16" ht="20.100000000000001" customHeight="1">
      <c r="A1981" s="290" t="str">
        <f>IF(B1981="","",VLOOKUP(B1981,資料表!$A$3:$E$298,5,0))</f>
        <v/>
      </c>
      <c r="B1981" s="67"/>
      <c r="C1981" s="259" t="str">
        <f>IF($B1981="","",VLOOKUP($B1981,資料表!$A:$C,2,FALSE))</f>
        <v/>
      </c>
      <c r="D1981" s="259" t="str">
        <f>IF($B1981="","",VLOOKUP($B1981,資料表!$A:$C,3,FALSE))</f>
        <v/>
      </c>
      <c r="E1981" s="263"/>
      <c r="F1981" s="261" t="str">
        <f>IF($E1981="","",VLOOKUP($E1981,資料表!$G:$I,2,FALSE))</f>
        <v/>
      </c>
      <c r="G1981" s="262" t="str">
        <f>IF($E1981="","",VLOOKUP($E1981,資料表!$G:$I,3,FALSE))</f>
        <v/>
      </c>
      <c r="H1981" s="71"/>
      <c r="I1981" s="72"/>
      <c r="J1981" s="70"/>
      <c r="K1981" s="278">
        <f t="shared" si="63"/>
        <v>0</v>
      </c>
      <c r="L1981" s="278">
        <f t="shared" si="64"/>
        <v>0</v>
      </c>
      <c r="M1981" s="75"/>
      <c r="N1981" s="76"/>
      <c r="O1981" s="76"/>
      <c r="P1981" s="77"/>
    </row>
    <row r="1982" spans="1:16" ht="20.100000000000001" customHeight="1">
      <c r="A1982" s="290" t="str">
        <f>IF(B1982="","",VLOOKUP(B1982,資料表!$A$3:$E$298,5,0))</f>
        <v/>
      </c>
      <c r="B1982" s="67"/>
      <c r="C1982" s="259" t="str">
        <f>IF($B1982="","",VLOOKUP($B1982,資料表!$A:$C,2,FALSE))</f>
        <v/>
      </c>
      <c r="D1982" s="259" t="str">
        <f>IF($B1982="","",VLOOKUP($B1982,資料表!$A:$C,3,FALSE))</f>
        <v/>
      </c>
      <c r="E1982" s="263"/>
      <c r="F1982" s="261" t="str">
        <f>IF($E1982="","",VLOOKUP($E1982,資料表!$G:$I,2,FALSE))</f>
        <v/>
      </c>
      <c r="G1982" s="262" t="str">
        <f>IF($E1982="","",VLOOKUP($E1982,資料表!$G:$I,3,FALSE))</f>
        <v/>
      </c>
      <c r="H1982" s="71"/>
      <c r="I1982" s="72"/>
      <c r="J1982" s="70"/>
      <c r="K1982" s="278">
        <f t="shared" si="63"/>
        <v>0</v>
      </c>
      <c r="L1982" s="278">
        <f t="shared" si="64"/>
        <v>0</v>
      </c>
      <c r="M1982" s="75"/>
      <c r="N1982" s="76"/>
      <c r="O1982" s="76"/>
      <c r="P1982" s="77"/>
    </row>
    <row r="1983" spans="1:16" ht="20.100000000000001" customHeight="1">
      <c r="A1983" s="290" t="str">
        <f>IF(B1983="","",VLOOKUP(B1983,資料表!$A$3:$E$298,5,0))</f>
        <v/>
      </c>
      <c r="B1983" s="67"/>
      <c r="C1983" s="259" t="str">
        <f>IF($B1983="","",VLOOKUP($B1983,資料表!$A:$C,2,FALSE))</f>
        <v/>
      </c>
      <c r="D1983" s="259" t="str">
        <f>IF($B1983="","",VLOOKUP($B1983,資料表!$A:$C,3,FALSE))</f>
        <v/>
      </c>
      <c r="E1983" s="263"/>
      <c r="F1983" s="261" t="str">
        <f>IF($E1983="","",VLOOKUP($E1983,資料表!$G:$I,2,FALSE))</f>
        <v/>
      </c>
      <c r="G1983" s="262" t="str">
        <f>IF($E1983="","",VLOOKUP($E1983,資料表!$G:$I,3,FALSE))</f>
        <v/>
      </c>
      <c r="H1983" s="71"/>
      <c r="I1983" s="72"/>
      <c r="J1983" s="70"/>
      <c r="K1983" s="278">
        <f t="shared" si="63"/>
        <v>0</v>
      </c>
      <c r="L1983" s="278">
        <f t="shared" si="64"/>
        <v>0</v>
      </c>
      <c r="M1983" s="75"/>
      <c r="N1983" s="76"/>
      <c r="O1983" s="76"/>
      <c r="P1983" s="77"/>
    </row>
    <row r="1984" spans="1:16" ht="20.100000000000001" customHeight="1">
      <c r="A1984" s="290" t="str">
        <f>IF(B1984="","",VLOOKUP(B1984,資料表!$A$3:$E$298,5,0))</f>
        <v/>
      </c>
      <c r="B1984" s="67"/>
      <c r="C1984" s="259" t="str">
        <f>IF($B1984="","",VLOOKUP($B1984,資料表!$A:$C,2,FALSE))</f>
        <v/>
      </c>
      <c r="D1984" s="259" t="str">
        <f>IF($B1984="","",VLOOKUP($B1984,資料表!$A:$C,3,FALSE))</f>
        <v/>
      </c>
      <c r="E1984" s="263"/>
      <c r="F1984" s="261" t="str">
        <f>IF($E1984="","",VLOOKUP($E1984,資料表!$G:$I,2,FALSE))</f>
        <v/>
      </c>
      <c r="G1984" s="262" t="str">
        <f>IF($E1984="","",VLOOKUP($E1984,資料表!$G:$I,3,FALSE))</f>
        <v/>
      </c>
      <c r="H1984" s="71"/>
      <c r="I1984" s="72"/>
      <c r="J1984" s="70"/>
      <c r="K1984" s="278">
        <f t="shared" si="63"/>
        <v>0</v>
      </c>
      <c r="L1984" s="278">
        <f t="shared" si="64"/>
        <v>0</v>
      </c>
      <c r="M1984" s="75"/>
      <c r="N1984" s="76"/>
      <c r="O1984" s="76"/>
      <c r="P1984" s="77"/>
    </row>
    <row r="1985" spans="1:16" ht="20.100000000000001" customHeight="1">
      <c r="A1985" s="290" t="str">
        <f>IF(B1985="","",VLOOKUP(B1985,資料表!$A$3:$E$298,5,0))</f>
        <v/>
      </c>
      <c r="B1985" s="67"/>
      <c r="C1985" s="259" t="str">
        <f>IF($B1985="","",VLOOKUP($B1985,資料表!$A:$C,2,FALSE))</f>
        <v/>
      </c>
      <c r="D1985" s="259" t="str">
        <f>IF($B1985="","",VLOOKUP($B1985,資料表!$A:$C,3,FALSE))</f>
        <v/>
      </c>
      <c r="E1985" s="263"/>
      <c r="F1985" s="261" t="str">
        <f>IF($E1985="","",VLOOKUP($E1985,資料表!$G:$I,2,FALSE))</f>
        <v/>
      </c>
      <c r="G1985" s="262" t="str">
        <f>IF($E1985="","",VLOOKUP($E1985,資料表!$G:$I,3,FALSE))</f>
        <v/>
      </c>
      <c r="H1985" s="71"/>
      <c r="I1985" s="72"/>
      <c r="J1985" s="70"/>
      <c r="K1985" s="278">
        <f t="shared" si="63"/>
        <v>0</v>
      </c>
      <c r="L1985" s="278">
        <f t="shared" si="64"/>
        <v>0</v>
      </c>
      <c r="M1985" s="75"/>
      <c r="N1985" s="76"/>
      <c r="O1985" s="76"/>
      <c r="P1985" s="77"/>
    </row>
    <row r="1986" spans="1:16" ht="20.100000000000001" customHeight="1">
      <c r="A1986" s="290" t="str">
        <f>IF(B1986="","",VLOOKUP(B1986,資料表!$A$3:$E$298,5,0))</f>
        <v/>
      </c>
      <c r="B1986" s="67"/>
      <c r="C1986" s="259" t="str">
        <f>IF($B1986="","",VLOOKUP($B1986,資料表!$A:$C,2,FALSE))</f>
        <v/>
      </c>
      <c r="D1986" s="259" t="str">
        <f>IF($B1986="","",VLOOKUP($B1986,資料表!$A:$C,3,FALSE))</f>
        <v/>
      </c>
      <c r="E1986" s="263"/>
      <c r="F1986" s="261" t="str">
        <f>IF($E1986="","",VLOOKUP($E1986,資料表!$G:$I,2,FALSE))</f>
        <v/>
      </c>
      <c r="G1986" s="262" t="str">
        <f>IF($E1986="","",VLOOKUP($E1986,資料表!$G:$I,3,FALSE))</f>
        <v/>
      </c>
      <c r="H1986" s="71"/>
      <c r="I1986" s="72"/>
      <c r="J1986" s="70"/>
      <c r="K1986" s="278">
        <f t="shared" si="63"/>
        <v>0</v>
      </c>
      <c r="L1986" s="278">
        <f t="shared" si="64"/>
        <v>0</v>
      </c>
      <c r="M1986" s="75"/>
      <c r="N1986" s="76"/>
      <c r="O1986" s="76"/>
      <c r="P1986" s="77"/>
    </row>
    <row r="1987" spans="1:16" ht="20.100000000000001" customHeight="1">
      <c r="A1987" s="290" t="str">
        <f>IF(B1987="","",VLOOKUP(B1987,資料表!$A$3:$E$298,5,0))</f>
        <v/>
      </c>
      <c r="B1987" s="67"/>
      <c r="C1987" s="259" t="str">
        <f>IF($B1987="","",VLOOKUP($B1987,資料表!$A:$C,2,FALSE))</f>
        <v/>
      </c>
      <c r="D1987" s="259" t="str">
        <f>IF($B1987="","",VLOOKUP($B1987,資料表!$A:$C,3,FALSE))</f>
        <v/>
      </c>
      <c r="E1987" s="263"/>
      <c r="F1987" s="261" t="str">
        <f>IF($E1987="","",VLOOKUP($E1987,資料表!$G:$I,2,FALSE))</f>
        <v/>
      </c>
      <c r="G1987" s="262" t="str">
        <f>IF($E1987="","",VLOOKUP($E1987,資料表!$G:$I,3,FALSE))</f>
        <v/>
      </c>
      <c r="H1987" s="71"/>
      <c r="I1987" s="72"/>
      <c r="J1987" s="70"/>
      <c r="K1987" s="278">
        <f t="shared" si="63"/>
        <v>0</v>
      </c>
      <c r="L1987" s="278">
        <f t="shared" si="64"/>
        <v>0</v>
      </c>
      <c r="M1987" s="75"/>
      <c r="N1987" s="76"/>
      <c r="O1987" s="76"/>
      <c r="P1987" s="77"/>
    </row>
    <row r="1988" spans="1:16" ht="20.100000000000001" customHeight="1">
      <c r="A1988" s="290" t="str">
        <f>IF(B1988="","",VLOOKUP(B1988,資料表!$A$3:$E$298,5,0))</f>
        <v/>
      </c>
      <c r="B1988" s="67"/>
      <c r="C1988" s="259" t="str">
        <f>IF($B1988="","",VLOOKUP($B1988,資料表!$A:$C,2,FALSE))</f>
        <v/>
      </c>
      <c r="D1988" s="259" t="str">
        <f>IF($B1988="","",VLOOKUP($B1988,資料表!$A:$C,3,FALSE))</f>
        <v/>
      </c>
      <c r="E1988" s="263"/>
      <c r="F1988" s="261" t="str">
        <f>IF($E1988="","",VLOOKUP($E1988,資料表!$G:$I,2,FALSE))</f>
        <v/>
      </c>
      <c r="G1988" s="262" t="str">
        <f>IF($E1988="","",VLOOKUP($E1988,資料表!$G:$I,3,FALSE))</f>
        <v/>
      </c>
      <c r="H1988" s="71"/>
      <c r="I1988" s="72"/>
      <c r="J1988" s="70"/>
      <c r="K1988" s="278">
        <f t="shared" si="63"/>
        <v>0</v>
      </c>
      <c r="L1988" s="278">
        <f t="shared" si="64"/>
        <v>0</v>
      </c>
      <c r="M1988" s="75"/>
      <c r="N1988" s="76"/>
      <c r="O1988" s="76"/>
      <c r="P1988" s="77"/>
    </row>
    <row r="1989" spans="1:16" ht="20.100000000000001" customHeight="1">
      <c r="A1989" s="290" t="str">
        <f>IF(B1989="","",VLOOKUP(B1989,資料表!$A$3:$E$298,5,0))</f>
        <v/>
      </c>
      <c r="B1989" s="67"/>
      <c r="C1989" s="259" t="str">
        <f>IF($B1989="","",VLOOKUP($B1989,資料表!$A:$C,2,FALSE))</f>
        <v/>
      </c>
      <c r="D1989" s="259" t="str">
        <f>IF($B1989="","",VLOOKUP($B1989,資料表!$A:$C,3,FALSE))</f>
        <v/>
      </c>
      <c r="E1989" s="263"/>
      <c r="F1989" s="261" t="str">
        <f>IF($E1989="","",VLOOKUP($E1989,資料表!$G:$I,2,FALSE))</f>
        <v/>
      </c>
      <c r="G1989" s="262" t="str">
        <f>IF($E1989="","",VLOOKUP($E1989,資料表!$G:$I,3,FALSE))</f>
        <v/>
      </c>
      <c r="H1989" s="71"/>
      <c r="I1989" s="72"/>
      <c r="J1989" s="70"/>
      <c r="K1989" s="278">
        <f t="shared" si="63"/>
        <v>0</v>
      </c>
      <c r="L1989" s="278">
        <f t="shared" si="64"/>
        <v>0</v>
      </c>
      <c r="M1989" s="75"/>
      <c r="N1989" s="76"/>
      <c r="O1989" s="76"/>
      <c r="P1989" s="77"/>
    </row>
    <row r="1990" spans="1:16" ht="20.100000000000001" customHeight="1">
      <c r="A1990" s="290" t="str">
        <f>IF(B1990="","",VLOOKUP(B1990,資料表!$A$3:$E$298,5,0))</f>
        <v/>
      </c>
      <c r="B1990" s="67"/>
      <c r="C1990" s="259" t="str">
        <f>IF($B1990="","",VLOOKUP($B1990,資料表!$A:$C,2,FALSE))</f>
        <v/>
      </c>
      <c r="D1990" s="259" t="str">
        <f>IF($B1990="","",VLOOKUP($B1990,資料表!$A:$C,3,FALSE))</f>
        <v/>
      </c>
      <c r="E1990" s="263"/>
      <c r="F1990" s="261" t="str">
        <f>IF($E1990="","",VLOOKUP($E1990,資料表!$G:$I,2,FALSE))</f>
        <v/>
      </c>
      <c r="G1990" s="262" t="str">
        <f>IF($E1990="","",VLOOKUP($E1990,資料表!$G:$I,3,FALSE))</f>
        <v/>
      </c>
      <c r="H1990" s="71"/>
      <c r="I1990" s="72"/>
      <c r="J1990" s="70"/>
      <c r="K1990" s="278">
        <f t="shared" si="63"/>
        <v>0</v>
      </c>
      <c r="L1990" s="278">
        <f t="shared" si="64"/>
        <v>0</v>
      </c>
      <c r="M1990" s="75"/>
      <c r="N1990" s="76"/>
      <c r="O1990" s="76"/>
      <c r="P1990" s="77"/>
    </row>
    <row r="1991" spans="1:16" ht="20.100000000000001" customHeight="1">
      <c r="A1991" s="290" t="str">
        <f>IF(B1991="","",VLOOKUP(B1991,資料表!$A$3:$E$298,5,0))</f>
        <v/>
      </c>
      <c r="B1991" s="67"/>
      <c r="C1991" s="259" t="str">
        <f>IF($B1991="","",VLOOKUP($B1991,資料表!$A:$C,2,FALSE))</f>
        <v/>
      </c>
      <c r="D1991" s="259" t="str">
        <f>IF($B1991="","",VLOOKUP($B1991,資料表!$A:$C,3,FALSE))</f>
        <v/>
      </c>
      <c r="E1991" s="263"/>
      <c r="F1991" s="261" t="str">
        <f>IF($E1991="","",VLOOKUP($E1991,資料表!$G:$I,2,FALSE))</f>
        <v/>
      </c>
      <c r="G1991" s="262" t="str">
        <f>IF($E1991="","",VLOOKUP($E1991,資料表!$G:$I,3,FALSE))</f>
        <v/>
      </c>
      <c r="H1991" s="71"/>
      <c r="I1991" s="72"/>
      <c r="J1991" s="70"/>
      <c r="K1991" s="278">
        <f t="shared" si="63"/>
        <v>0</v>
      </c>
      <c r="L1991" s="278">
        <f t="shared" si="64"/>
        <v>0</v>
      </c>
      <c r="M1991" s="75"/>
      <c r="N1991" s="76"/>
      <c r="O1991" s="76"/>
      <c r="P1991" s="77"/>
    </row>
    <row r="1992" spans="1:16" ht="20.100000000000001" customHeight="1">
      <c r="A1992" s="290" t="str">
        <f>IF(B1992="","",VLOOKUP(B1992,資料表!$A$3:$E$298,5,0))</f>
        <v/>
      </c>
      <c r="B1992" s="67"/>
      <c r="C1992" s="259" t="str">
        <f>IF($B1992="","",VLOOKUP($B1992,資料表!$A:$C,2,FALSE))</f>
        <v/>
      </c>
      <c r="D1992" s="259" t="str">
        <f>IF($B1992="","",VLOOKUP($B1992,資料表!$A:$C,3,FALSE))</f>
        <v/>
      </c>
      <c r="E1992" s="263"/>
      <c r="F1992" s="261" t="str">
        <f>IF($E1992="","",VLOOKUP($E1992,資料表!$G:$I,2,FALSE))</f>
        <v/>
      </c>
      <c r="G1992" s="262" t="str">
        <f>IF($E1992="","",VLOOKUP($E1992,資料表!$G:$I,3,FALSE))</f>
        <v/>
      </c>
      <c r="H1992" s="71"/>
      <c r="I1992" s="72"/>
      <c r="J1992" s="70"/>
      <c r="K1992" s="278">
        <f t="shared" si="63"/>
        <v>0</v>
      </c>
      <c r="L1992" s="278">
        <f t="shared" si="64"/>
        <v>0</v>
      </c>
      <c r="M1992" s="75"/>
      <c r="N1992" s="76"/>
      <c r="O1992" s="76"/>
      <c r="P1992" s="77"/>
    </row>
    <row r="1993" spans="1:16" ht="20.100000000000001" customHeight="1">
      <c r="A1993" s="290" t="str">
        <f>IF(B1993="","",VLOOKUP(B1993,資料表!$A$3:$E$298,5,0))</f>
        <v/>
      </c>
      <c r="B1993" s="67"/>
      <c r="C1993" s="259" t="str">
        <f>IF($B1993="","",VLOOKUP($B1993,資料表!$A:$C,2,FALSE))</f>
        <v/>
      </c>
      <c r="D1993" s="259" t="str">
        <f>IF($B1993="","",VLOOKUP($B1993,資料表!$A:$C,3,FALSE))</f>
        <v/>
      </c>
      <c r="E1993" s="263"/>
      <c r="F1993" s="261" t="str">
        <f>IF($E1993="","",VLOOKUP($E1993,資料表!$G:$I,2,FALSE))</f>
        <v/>
      </c>
      <c r="G1993" s="262" t="str">
        <f>IF($E1993="","",VLOOKUP($E1993,資料表!$G:$I,3,FALSE))</f>
        <v/>
      </c>
      <c r="H1993" s="71"/>
      <c r="I1993" s="72"/>
      <c r="J1993" s="70"/>
      <c r="K1993" s="278">
        <f t="shared" si="63"/>
        <v>0</v>
      </c>
      <c r="L1993" s="278">
        <f t="shared" si="64"/>
        <v>0</v>
      </c>
      <c r="M1993" s="75"/>
      <c r="N1993" s="76"/>
      <c r="O1993" s="76"/>
      <c r="P1993" s="77"/>
    </row>
    <row r="1994" spans="1:16" ht="20.100000000000001" customHeight="1">
      <c r="A1994" s="290" t="str">
        <f>IF(B1994="","",VLOOKUP(B1994,資料表!$A$3:$E$298,5,0))</f>
        <v/>
      </c>
      <c r="B1994" s="67"/>
      <c r="C1994" s="259" t="str">
        <f>IF($B1994="","",VLOOKUP($B1994,資料表!$A:$C,2,FALSE))</f>
        <v/>
      </c>
      <c r="D1994" s="259" t="str">
        <f>IF($B1994="","",VLOOKUP($B1994,資料表!$A:$C,3,FALSE))</f>
        <v/>
      </c>
      <c r="E1994" s="263"/>
      <c r="F1994" s="261" t="str">
        <f>IF($E1994="","",VLOOKUP($E1994,資料表!$G:$I,2,FALSE))</f>
        <v/>
      </c>
      <c r="G1994" s="262" t="str">
        <f>IF($E1994="","",VLOOKUP($E1994,資料表!$G:$I,3,FALSE))</f>
        <v/>
      </c>
      <c r="H1994" s="71"/>
      <c r="I1994" s="72"/>
      <c r="J1994" s="70"/>
      <c r="K1994" s="278">
        <f t="shared" si="63"/>
        <v>0</v>
      </c>
      <c r="L1994" s="278">
        <f t="shared" si="64"/>
        <v>0</v>
      </c>
      <c r="M1994" s="75"/>
      <c r="N1994" s="76"/>
      <c r="O1994" s="76"/>
      <c r="P1994" s="77"/>
    </row>
    <row r="1995" spans="1:16" ht="20.100000000000001" customHeight="1">
      <c r="A1995" s="290" t="str">
        <f>IF(B1995="","",VLOOKUP(B1995,資料表!$A$3:$E$298,5,0))</f>
        <v/>
      </c>
      <c r="B1995" s="67"/>
      <c r="C1995" s="259" t="str">
        <f>IF($B1995="","",VLOOKUP($B1995,資料表!$A:$C,2,FALSE))</f>
        <v/>
      </c>
      <c r="D1995" s="259" t="str">
        <f>IF($B1995="","",VLOOKUP($B1995,資料表!$A:$C,3,FALSE))</f>
        <v/>
      </c>
      <c r="E1995" s="263"/>
      <c r="F1995" s="261" t="str">
        <f>IF($E1995="","",VLOOKUP($E1995,資料表!$G:$I,2,FALSE))</f>
        <v/>
      </c>
      <c r="G1995" s="262" t="str">
        <f>IF($E1995="","",VLOOKUP($E1995,資料表!$G:$I,3,FALSE))</f>
        <v/>
      </c>
      <c r="H1995" s="71"/>
      <c r="I1995" s="72"/>
      <c r="J1995" s="70"/>
      <c r="K1995" s="278">
        <f t="shared" ref="K1995:K2000" si="65">IF(OR($M1995=1,$M1995=""),ROUND($J1995*0.05,0),0)</f>
        <v>0</v>
      </c>
      <c r="L1995" s="278">
        <f t="shared" si="64"/>
        <v>0</v>
      </c>
      <c r="M1995" s="75"/>
      <c r="N1995" s="76"/>
      <c r="O1995" s="76"/>
      <c r="P1995" s="77"/>
    </row>
    <row r="1996" spans="1:16" ht="20.100000000000001" customHeight="1">
      <c r="A1996" s="290" t="str">
        <f>IF(B1996="","",VLOOKUP(B1996,資料表!$A$3:$E$298,5,0))</f>
        <v/>
      </c>
      <c r="B1996" s="67"/>
      <c r="C1996" s="259" t="str">
        <f>IF($B1996="","",VLOOKUP($B1996,資料表!$A:$C,2,FALSE))</f>
        <v/>
      </c>
      <c r="D1996" s="259" t="str">
        <f>IF($B1996="","",VLOOKUP($B1996,資料表!$A:$C,3,FALSE))</f>
        <v/>
      </c>
      <c r="E1996" s="263"/>
      <c r="F1996" s="261" t="str">
        <f>IF($E1996="","",VLOOKUP($E1996,資料表!$G:$I,2,FALSE))</f>
        <v/>
      </c>
      <c r="G1996" s="262" t="str">
        <f>IF($E1996="","",VLOOKUP($E1996,資料表!$G:$I,3,FALSE))</f>
        <v/>
      </c>
      <c r="H1996" s="71"/>
      <c r="I1996" s="72"/>
      <c r="J1996" s="70"/>
      <c r="K1996" s="278">
        <f t="shared" si="65"/>
        <v>0</v>
      </c>
      <c r="L1996" s="278">
        <f t="shared" si="64"/>
        <v>0</v>
      </c>
      <c r="M1996" s="75"/>
      <c r="N1996" s="76"/>
      <c r="O1996" s="76"/>
      <c r="P1996" s="77"/>
    </row>
    <row r="1997" spans="1:16" ht="20.100000000000001" customHeight="1">
      <c r="A1997" s="290" t="str">
        <f>IF(B1997="","",VLOOKUP(B1997,資料表!$A$3:$E$298,5,0))</f>
        <v/>
      </c>
      <c r="B1997" s="67"/>
      <c r="C1997" s="259" t="str">
        <f>IF($B1997="","",VLOOKUP($B1997,資料表!$A:$C,2,FALSE))</f>
        <v/>
      </c>
      <c r="D1997" s="259" t="str">
        <f>IF($B1997="","",VLOOKUP($B1997,資料表!$A:$C,3,FALSE))</f>
        <v/>
      </c>
      <c r="E1997" s="263"/>
      <c r="F1997" s="261" t="str">
        <f>IF($E1997="","",VLOOKUP($E1997,資料表!$G:$I,2,FALSE))</f>
        <v/>
      </c>
      <c r="G1997" s="262" t="str">
        <f>IF($E1997="","",VLOOKUP($E1997,資料表!$G:$I,3,FALSE))</f>
        <v/>
      </c>
      <c r="H1997" s="71"/>
      <c r="I1997" s="72"/>
      <c r="J1997" s="70"/>
      <c r="K1997" s="278">
        <f t="shared" si="65"/>
        <v>0</v>
      </c>
      <c r="L1997" s="278">
        <f t="shared" si="64"/>
        <v>0</v>
      </c>
      <c r="M1997" s="75"/>
      <c r="N1997" s="76"/>
      <c r="O1997" s="76"/>
      <c r="P1997" s="77"/>
    </row>
    <row r="1998" spans="1:16" ht="20.100000000000001" customHeight="1">
      <c r="A1998" s="290" t="str">
        <f>IF(B1998="","",VLOOKUP(B1998,資料表!$A$3:$E$298,5,0))</f>
        <v/>
      </c>
      <c r="B1998" s="67"/>
      <c r="C1998" s="259" t="str">
        <f>IF($B1998="","",VLOOKUP($B1998,資料表!$A:$C,2,FALSE))</f>
        <v/>
      </c>
      <c r="D1998" s="259" t="str">
        <f>IF($B1998="","",VLOOKUP($B1998,資料表!$A:$C,3,FALSE))</f>
        <v/>
      </c>
      <c r="E1998" s="263"/>
      <c r="F1998" s="261" t="str">
        <f>IF($E1998="","",VLOOKUP($E1998,資料表!$G:$I,2,FALSE))</f>
        <v/>
      </c>
      <c r="G1998" s="262" t="str">
        <f>IF($E1998="","",VLOOKUP($E1998,資料表!$G:$I,3,FALSE))</f>
        <v/>
      </c>
      <c r="H1998" s="71"/>
      <c r="I1998" s="72"/>
      <c r="J1998" s="70"/>
      <c r="K1998" s="278">
        <f t="shared" si="65"/>
        <v>0</v>
      </c>
      <c r="L1998" s="278">
        <f t="shared" si="64"/>
        <v>0</v>
      </c>
      <c r="M1998" s="75"/>
      <c r="N1998" s="76"/>
      <c r="O1998" s="76"/>
      <c r="P1998" s="77"/>
    </row>
    <row r="1999" spans="1:16" ht="20.100000000000001" customHeight="1">
      <c r="A1999" s="290" t="str">
        <f>IF(B1999="","",VLOOKUP(B1999,資料表!$A$3:$E$298,5,0))</f>
        <v/>
      </c>
      <c r="B1999" s="67"/>
      <c r="C1999" s="259" t="str">
        <f>IF($B1999="","",VLOOKUP($B1999,資料表!$A:$C,2,FALSE))</f>
        <v/>
      </c>
      <c r="D1999" s="259" t="str">
        <f>IF($B1999="","",VLOOKUP($B1999,資料表!$A:$C,3,FALSE))</f>
        <v/>
      </c>
      <c r="E1999" s="263"/>
      <c r="F1999" s="261" t="str">
        <f>IF($E1999="","",VLOOKUP($E1999,資料表!$G:$I,2,FALSE))</f>
        <v/>
      </c>
      <c r="G1999" s="262" t="str">
        <f>IF($E1999="","",VLOOKUP($E1999,資料表!$G:$I,3,FALSE))</f>
        <v/>
      </c>
      <c r="H1999" s="71"/>
      <c r="I1999" s="72"/>
      <c r="J1999" s="70"/>
      <c r="K1999" s="278">
        <f t="shared" si="65"/>
        <v>0</v>
      </c>
      <c r="L1999" s="278">
        <f t="shared" si="64"/>
        <v>0</v>
      </c>
      <c r="M1999" s="75"/>
      <c r="N1999" s="76"/>
      <c r="O1999" s="76"/>
      <c r="P1999" s="77"/>
    </row>
    <row r="2000" spans="1:16" ht="20.100000000000001" customHeight="1">
      <c r="A2000" s="290" t="str">
        <f>IF(B2000="","",VLOOKUP(B2000,資料表!$A$3:$E$298,5,0))</f>
        <v/>
      </c>
      <c r="B2000" s="67"/>
      <c r="C2000" s="259" t="str">
        <f>IF($B2000="","",VLOOKUP($B2000,資料表!$A:$C,2,FALSE))</f>
        <v/>
      </c>
      <c r="D2000" s="259" t="str">
        <f>IF($B2000="","",VLOOKUP($B2000,資料表!$A:$C,3,FALSE))</f>
        <v/>
      </c>
      <c r="E2000" s="263"/>
      <c r="F2000" s="261" t="str">
        <f>IF($E2000="","",VLOOKUP($E2000,資料表!$G:$I,2,FALSE))</f>
        <v/>
      </c>
      <c r="G2000" s="262" t="str">
        <f>IF($E2000="","",VLOOKUP($E2000,資料表!$G:$I,3,FALSE))</f>
        <v/>
      </c>
      <c r="H2000" s="71"/>
      <c r="I2000" s="72"/>
      <c r="J2000" s="70"/>
      <c r="K2000" s="278">
        <f t="shared" si="65"/>
        <v>0</v>
      </c>
      <c r="L2000" s="278">
        <f t="shared" si="64"/>
        <v>0</v>
      </c>
      <c r="M2000" s="75"/>
      <c r="N2000" s="76"/>
      <c r="O2000" s="76"/>
      <c r="P2000" s="77"/>
    </row>
  </sheetData>
  <sheetProtection formatCells="0" formatColumns="0" formatRows="0" autoFilter="0"/>
  <protectedRanges>
    <protectedRange sqref="H11:I204 H205:J2000" name="範圍3_1_2"/>
    <protectedRange sqref="E11:E2000" name="範圍2_1_1_1"/>
    <protectedRange sqref="B11:B2000" name="範圍1_1_1_1"/>
    <protectedRange sqref="K11:K2000" name="範圍3_1_2_1"/>
    <protectedRange sqref="J11:J204" name="範圍3_1_2_2"/>
    <protectedRange password="8BF4" sqref="D5 F5" name="範圍1_1"/>
  </protectedRanges>
  <autoFilter ref="A10:Q1509" xr:uid="{00000000-0009-0000-0000-000003000000}"/>
  <mergeCells count="2">
    <mergeCell ref="C4:C5"/>
    <mergeCell ref="C2:D2"/>
  </mergeCells>
  <phoneticPr fontId="21" type="noConversion"/>
  <conditionalFormatting sqref="D4">
    <cfRule type="containsText" dxfId="13" priority="2" stopIfTrue="1" operator="containsText" text="小北實業">
      <formula>NOT(ISERROR(SEARCH("小北實業",D4)))</formula>
    </cfRule>
  </conditionalFormatting>
  <conditionalFormatting sqref="D11:D2000">
    <cfRule type="containsText" dxfId="12" priority="1" operator="containsText" text="小北實業">
      <formula>NOT(ISERROR(SEARCH("小北實業",D11)))</formula>
    </cfRule>
  </conditionalFormatting>
  <dataValidations count="3">
    <dataValidation type="list" allowBlank="1" showInputMessage="1" showErrorMessage="1" sqref="M11:M2000" xr:uid="{00000000-0002-0000-0300-000000000000}">
      <formula1>"1,0"</formula1>
    </dataValidation>
    <dataValidation type="textLength" operator="equal" allowBlank="1" showInputMessage="1" showErrorMessage="1" errorTitle="廠編錯誤" error="廠編請輸【8碼】_x000a_請參照【資料表】" prompt="廠編請輸【8碼】" sqref="E6:E8 E10:E65536" xr:uid="{00000000-0002-0000-0300-000001000000}">
      <formula1>8</formula1>
    </dataValidation>
    <dataValidation type="textLength" operator="equal" allowBlank="1" showInputMessage="1" showErrorMessage="1" errorTitle="廠編錯誤" error="廠編請輸入【8碼】_x000a_請參照【資料表】" prompt="廠編請輸入【8碼】" sqref="E1" xr:uid="{00000000-0002-0000-0300-000002000000}">
      <formula1>8</formula1>
    </dataValidation>
  </dataValidations>
  <printOptions horizontalCentered="1"/>
  <pageMargins left="0" right="0" top="0.59055118110236227" bottom="0.39370078740157483" header="0.19685039370078741" footer="0.11811023622047245"/>
  <pageSetup paperSize="9" scale="90" orientation="portrait" r:id="rId1"/>
  <headerFooter alignWithMargins="0">
    <oddHeader>&amp;R第&amp;P頁 ，共&amp;N頁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DL61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2" width="11.25" style="3" customWidth="1"/>
    <col min="13" max="13" width="23.5" style="31" bestFit="1" customWidth="1"/>
    <col min="14" max="16384" width="9" style="31"/>
  </cols>
  <sheetData>
    <row r="1" spans="1:116" ht="17.649999999999999" customHeight="1" thickBot="1">
      <c r="A1" s="381" t="s">
        <v>929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</row>
    <row r="2" spans="1:116" ht="20.25" customHeight="1" thickBot="1">
      <c r="A2" s="333" t="s">
        <v>2951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340"/>
      <c r="K2" s="384" t="s">
        <v>909</v>
      </c>
      <c r="L2" s="38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</row>
    <row r="3" spans="1:116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5"/>
      <c r="K3" s="386" t="s">
        <v>2948</v>
      </c>
      <c r="L3" s="37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</row>
    <row r="4" spans="1:116" s="32" customFormat="1" ht="20.25" customHeight="1">
      <c r="A4" s="335"/>
      <c r="B4" s="335"/>
      <c r="C4" s="336"/>
      <c r="D4" s="336"/>
      <c r="E4" s="275" t="s">
        <v>2903</v>
      </c>
      <c r="F4" s="383" t="str">
        <f>IF(N8="","",N8)&amp;IF(N9="","","."&amp;N9)&amp;IF(N10="","","."&amp;N10)&amp;IF(N11="","","."&amp;N11)</f>
        <v/>
      </c>
      <c r="G4" s="383"/>
      <c r="H4" s="337"/>
      <c r="I4" s="374"/>
      <c r="J4" s="375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6" s="30" customFormat="1" ht="15" customHeight="1">
      <c r="A5" s="366" t="s">
        <v>0</v>
      </c>
      <c r="B5" s="362" t="s">
        <v>1</v>
      </c>
      <c r="C5" s="363"/>
      <c r="D5" s="368" t="s">
        <v>2</v>
      </c>
      <c r="E5" s="369" t="s">
        <v>582</v>
      </c>
      <c r="F5" s="368" t="s">
        <v>0</v>
      </c>
      <c r="G5" s="362" t="s">
        <v>2902</v>
      </c>
      <c r="H5" s="363"/>
      <c r="I5" s="368" t="s">
        <v>2</v>
      </c>
      <c r="J5" s="376" t="s">
        <v>582</v>
      </c>
      <c r="K5" s="377" t="s">
        <v>910</v>
      </c>
      <c r="L5" s="372"/>
    </row>
    <row r="6" spans="1:116" s="30" customFormat="1" ht="17.25" customHeight="1" thickBot="1">
      <c r="A6" s="367"/>
      <c r="B6" s="364"/>
      <c r="C6" s="365"/>
      <c r="D6" s="368"/>
      <c r="E6" s="369"/>
      <c r="F6" s="368"/>
      <c r="G6" s="364"/>
      <c r="H6" s="365"/>
      <c r="I6" s="368"/>
      <c r="J6" s="376"/>
      <c r="K6" s="378"/>
      <c r="L6" s="373"/>
    </row>
    <row r="7" spans="1:116" ht="20.100000000000001" customHeight="1" thickBot="1">
      <c r="A7" s="344" t="s">
        <v>557</v>
      </c>
      <c r="B7" s="388"/>
      <c r="C7" s="388"/>
      <c r="D7" s="388"/>
      <c r="E7" s="389"/>
      <c r="F7" s="344" t="s">
        <v>933</v>
      </c>
      <c r="G7" s="345"/>
      <c r="H7" s="345"/>
      <c r="I7" s="345"/>
      <c r="J7" s="348"/>
      <c r="K7" s="108"/>
      <c r="L7" s="109"/>
      <c r="M7" s="341" t="s">
        <v>2922</v>
      </c>
      <c r="N7" s="341"/>
    </row>
    <row r="8" spans="1:116" ht="20.100000000000001" customHeight="1">
      <c r="A8" s="239"/>
      <c r="B8" s="342"/>
      <c r="C8" s="343" t="str">
        <f>IF(COUNTIF(發票明細!$B:$B,$A8)=0,"",COUNTIF(發票明細!$B:$B,$A8))</f>
        <v/>
      </c>
      <c r="D8" s="89" t="str">
        <f>IF(SUM(SUMIF(發票明細!$B:$B,$A8,發票明細!$L:$L),SUMIF(發票明細!$B:$B,$A8,發票明細!$M:$M))=0,"",SUM(SUMIF(發票明細!$B:$B,$A8,發票明細!$L:$L)))</f>
        <v/>
      </c>
      <c r="E8" s="125" t="str">
        <f>IF(D8="","","V")</f>
        <v/>
      </c>
      <c r="F8" s="238"/>
      <c r="G8" s="342"/>
      <c r="H8" s="343" t="str">
        <f>IF(COUNTIF(發票明細!$B:$B,$F8)=0,"",COUNTIF(發票明細!$B:$B,$F8))</f>
        <v/>
      </c>
      <c r="I8" s="89" t="str">
        <f>IF(SUM(SUMIF(發票明細!$B:$B,F8,發票明細!$L:$L),SUMIF(發票明細!$B:$B,F8,發票明細!$M:$M))=0,"",SUM(SUMIF(發票明細!$B:$B,F8,發票明細!$L:$L)))</f>
        <v/>
      </c>
      <c r="J8" s="126" t="str">
        <f>IF(I8="","","V")</f>
        <v/>
      </c>
      <c r="K8" s="105" t="s">
        <v>938</v>
      </c>
      <c r="L8" s="106" t="s">
        <v>937</v>
      </c>
      <c r="M8" s="307" t="s">
        <v>2925</v>
      </c>
      <c r="N8" s="289" t="str">
        <f>IFERROR(MID(VLOOKUP(M8,發票明細!A:E,5,0),6,8),"")</f>
        <v/>
      </c>
    </row>
    <row r="9" spans="1:116" ht="20.100000000000001" customHeight="1">
      <c r="A9" s="238"/>
      <c r="B9" s="342"/>
      <c r="C9" s="343" t="str">
        <f>IF(COUNTIF(發票明細!$B:$B,$A9)=0,"",COUNTIF(發票明細!$B:$B,$A9))</f>
        <v/>
      </c>
      <c r="D9" s="89" t="str">
        <f>IF(SUM(SUMIF(發票明細!$B:$B,$A9,發票明細!$L:$L),SUMIF(發票明細!$B:$B,$A9,發票明細!$M:$M))=0,"",SUM(SUMIF(發票明細!$B:$B,$A9,發票明細!$L:$L)))</f>
        <v/>
      </c>
      <c r="E9" s="125" t="str">
        <f>IF(D9="","","V")</f>
        <v/>
      </c>
      <c r="F9" s="238"/>
      <c r="G9" s="342"/>
      <c r="H9" s="343" t="str">
        <f>IF(COUNTIF(發票明細!$B:$B,$F9)=0,"",COUNTIF(發票明細!$B:$B,$F9))</f>
        <v/>
      </c>
      <c r="I9" s="89" t="str">
        <f>IF(SUM(SUMIF(發票明細!$B:$B,F9,發票明細!$L:$L),SUMIF(發票明細!$B:$B,F9,發票明細!$M:$M))=0,"",SUM(SUMIF(發票明細!$B:$B,F9,發票明細!$L:$L)))</f>
        <v/>
      </c>
      <c r="J9" s="126" t="str">
        <f>IF(I9="","","V")</f>
        <v/>
      </c>
      <c r="K9" s="114" t="s">
        <v>557</v>
      </c>
      <c r="L9" s="119">
        <f>SUM(COUNTIF(E8:E12,"V"))</f>
        <v>0</v>
      </c>
      <c r="M9" s="307" t="s">
        <v>2923</v>
      </c>
      <c r="N9" s="289" t="str">
        <f>IFERROR(MID(VLOOKUP(M9,發票明細!A:E,5,0),6,8),"")</f>
        <v/>
      </c>
    </row>
    <row r="10" spans="1:116" ht="20.100000000000001" customHeight="1">
      <c r="A10" s="238"/>
      <c r="B10" s="342"/>
      <c r="C10" s="343" t="str">
        <f>IF(COUNTIF(發票明細!$B:$B,$A10)=0,"",COUNTIF(發票明細!$B:$B,$A10))</f>
        <v/>
      </c>
      <c r="D10" s="89" t="str">
        <f>IF(SUM(SUMIF(發票明細!$B:$B,$A10,發票明細!$L:$L),SUMIF(發票明細!$B:$B,$A10,發票明細!$M:$M))=0,"",SUM(SUMIF(發票明細!$B:$B,$A10,發票明細!$L:$L)))</f>
        <v/>
      </c>
      <c r="E10" s="125" t="str">
        <f>IF(D10="","","V")</f>
        <v/>
      </c>
      <c r="F10" s="238"/>
      <c r="G10" s="342"/>
      <c r="H10" s="343" t="str">
        <f>IF(COUNTIF(發票明細!$B:$B,$F10)=0,"",COUNTIF(發票明細!$B:$B,$F10))</f>
        <v/>
      </c>
      <c r="I10" s="89" t="str">
        <f>IF(SUM(SUMIF(發票明細!$B:$B,F10,發票明細!$L:$L),SUMIF(發票明細!$B:$B,F10,發票明細!$M:$M))=0,"",SUM(SUMIF(發票明細!$B:$B,F10,發票明細!$L:$L)))</f>
        <v/>
      </c>
      <c r="J10" s="126" t="str">
        <f>IF(I10="","","V")</f>
        <v/>
      </c>
      <c r="K10" s="116" t="s">
        <v>942</v>
      </c>
      <c r="L10" s="119">
        <f>SUM(COUNTIF(E14:E18,"V"))</f>
        <v>0</v>
      </c>
      <c r="M10" s="307" t="s">
        <v>2927</v>
      </c>
      <c r="N10" s="289" t="str">
        <f>IFERROR(MID(VLOOKUP(M10,發票明細!A:E,5,0),6,8),"")</f>
        <v/>
      </c>
    </row>
    <row r="11" spans="1:116" ht="20.100000000000001" customHeight="1">
      <c r="A11" s="238"/>
      <c r="B11" s="342"/>
      <c r="C11" s="343" t="str">
        <f>IF(COUNTIF(發票明細!$B:$B,$A11)=0,"",COUNTIF(發票明細!$B:$B,$A11))</f>
        <v/>
      </c>
      <c r="D11" s="89" t="str">
        <f>IF(SUM(SUMIF(發票明細!$B:$B,$A11,發票明細!$L:$L),SUMIF(發票明細!$B:$B,$A11,發票明細!$M:$M))=0,"",SUM(SUMIF(發票明細!$B:$B,$A11,發票明細!$L:$L)))</f>
        <v/>
      </c>
      <c r="E11" s="125" t="str">
        <f>IF(D11="","","V")</f>
        <v/>
      </c>
      <c r="F11" s="238"/>
      <c r="G11" s="342"/>
      <c r="H11" s="343" t="str">
        <f>IF(COUNTIF(發票明細!$B:$B,$F11)=0,"",COUNTIF(發票明細!$B:$B,$F11))</f>
        <v/>
      </c>
      <c r="I11" s="89" t="str">
        <f>IF(SUM(SUMIF(發票明細!$B:$B,F11,發票明細!$L:$L),SUMIF(發票明細!$B:$B,F11,發票明細!$M:$M))=0,"",SUM(SUMIF(發票明細!$B:$B,F11,發票明細!$L:$L)))</f>
        <v/>
      </c>
      <c r="J11" s="126" t="str">
        <f>IF(I11="","","V")</f>
        <v/>
      </c>
      <c r="K11" s="114" t="s">
        <v>930</v>
      </c>
      <c r="L11" s="119">
        <f>SUM(COUNTIF(E20:E24,"V"))</f>
        <v>0</v>
      </c>
      <c r="M11" s="307" t="s">
        <v>2929</v>
      </c>
      <c r="N11" s="289" t="str">
        <f>IFERROR(MID(VLOOKUP(M11,發票明細!A:E,5,0),6,8),"")</f>
        <v/>
      </c>
    </row>
    <row r="12" spans="1:116" ht="20.100000000000001" customHeight="1">
      <c r="A12" s="238"/>
      <c r="B12" s="342"/>
      <c r="C12" s="343" t="str">
        <f>IF(COUNTIF(發票明細!$B:$B,$A12)=0,"",COUNTIF(發票明細!$B:$B,$A12))</f>
        <v/>
      </c>
      <c r="D12" s="89" t="str">
        <f>IF(SUM(SUMIF(發票明細!$B:$B,$A12,發票明細!$L:$L),SUMIF(發票明細!$B:$B,$A12,發票明細!$M:$M))=0,"",SUM(SUMIF(發票明細!$B:$B,$A12,發票明細!$L:$L)))</f>
        <v/>
      </c>
      <c r="E12" s="125" t="str">
        <f>IF(D12="","","V")</f>
        <v/>
      </c>
      <c r="F12" s="238"/>
      <c r="G12" s="342"/>
      <c r="H12" s="343" t="str">
        <f>IF(COUNTIF(發票明細!$B:$B,$F12)=0,"",COUNTIF(發票明細!$B:$B,$F12))</f>
        <v/>
      </c>
      <c r="I12" s="89" t="str">
        <f>IF(SUM(SUMIF(發票明細!$B:$B,F12,發票明細!$L:$L),SUMIF(發票明細!$B:$B,F12,發票明細!$M:$M))=0,"",SUM(SUMIF(發票明細!$B:$B,F12,發票明細!$L:$L)))</f>
        <v/>
      </c>
      <c r="J12" s="126" t="str">
        <f>IF(I12="","","V")</f>
        <v/>
      </c>
      <c r="K12" s="114" t="s">
        <v>931</v>
      </c>
      <c r="L12" s="119">
        <f>SUM(COUNTIF(E26:E30,"V"))</f>
        <v>0</v>
      </c>
    </row>
    <row r="13" spans="1:116" ht="20.100000000000001" customHeight="1">
      <c r="A13" s="344" t="s">
        <v>942</v>
      </c>
      <c r="B13" s="345"/>
      <c r="C13" s="345"/>
      <c r="D13" s="345"/>
      <c r="E13" s="348"/>
      <c r="F13" s="344" t="s">
        <v>935</v>
      </c>
      <c r="G13" s="345"/>
      <c r="H13" s="345"/>
      <c r="I13" s="345"/>
      <c r="J13" s="345"/>
      <c r="K13" s="114" t="s">
        <v>932</v>
      </c>
      <c r="L13" s="119">
        <f>SUM(COUNTIF(E32:E36,"V"))</f>
        <v>0</v>
      </c>
    </row>
    <row r="14" spans="1:116" ht="19.5" customHeight="1">
      <c r="A14" s="274">
        <v>202</v>
      </c>
      <c r="B14" s="342" t="s">
        <v>953</v>
      </c>
      <c r="C14" s="343" t="str">
        <f>IF(COUNTIF(發票明細!$B:$B,$A14)=0,"",COUNTIF(發票明細!$B:$B,$A14))</f>
        <v/>
      </c>
      <c r="D14" s="89" t="str">
        <f>IF(SUM(SUMIF(發票明細!$B:$B,$A14,發票明細!$L:$L),SUMIF(發票明細!$B:$B,$A14,發票明細!$M:$M))=0,"",SUM(SUMIF(發票明細!$B:$B,$A14,發票明細!$L:$L)))</f>
        <v/>
      </c>
      <c r="E14" s="125" t="str">
        <f>IF(D14="","","V")</f>
        <v/>
      </c>
      <c r="F14" s="238"/>
      <c r="G14" s="342"/>
      <c r="H14" s="343" t="str">
        <f>IF(COUNTIF(發票明細!$B:$B,$F14)=0,"",COUNTIF(發票明細!$B:$B,$F14))</f>
        <v/>
      </c>
      <c r="I14" s="89" t="str">
        <f>IF(SUM(SUMIF(發票明細!$B:$B,F14,發票明細!$L:$L),SUMIF(發票明細!$B:$B,F14,發票明細!$M:$M))=0,"",SUM(SUMIF(發票明細!$B:$B,F14,發票明細!$L:$L)))</f>
        <v/>
      </c>
      <c r="J14" s="126" t="str">
        <f>IF(I14="","","V")</f>
        <v/>
      </c>
      <c r="K14" s="114" t="s">
        <v>933</v>
      </c>
      <c r="L14" s="119">
        <f>SUM(COUNTIF(J8:J12,"V"))</f>
        <v>0</v>
      </c>
    </row>
    <row r="15" spans="1:116" ht="20.100000000000001" customHeight="1">
      <c r="A15" s="321">
        <v>229</v>
      </c>
      <c r="B15" s="360" t="s">
        <v>3171</v>
      </c>
      <c r="C15" s="361" t="str">
        <f>IF(COUNTIF(發票明細!$B:$B,$A15)=0,"",COUNTIF(發票明細!$B:$B,$A15))</f>
        <v/>
      </c>
      <c r="D15" s="89" t="str">
        <f>IF(SUM(SUMIF(發票明細!$B:$B,$A15,發票明細!$L:$L),SUMIF(發票明細!$B:$B,$A15,發票明細!$M:$M))=0,"",SUM(SUMIF(發票明細!$B:$B,$A15,發票明細!$L:$L)))</f>
        <v/>
      </c>
      <c r="E15" s="125" t="str">
        <f>IF(D15="","","V")</f>
        <v/>
      </c>
      <c r="F15" s="238"/>
      <c r="G15" s="342"/>
      <c r="H15" s="343" t="str">
        <f>IF(COUNTIF(發票明細!$B:$B,$F15)=0,"",COUNTIF(發票明細!$B:$B,$F15))</f>
        <v/>
      </c>
      <c r="I15" s="89" t="str">
        <f>IF(SUM(SUMIF(發票明細!$B:$B,F15,發票明細!$L:$L),SUMIF(發票明細!$B:$B,F15,發票明細!$M:$M))=0,"",SUM(SUMIF(發票明細!$B:$B,F15,發票明細!$L:$L)))</f>
        <v/>
      </c>
      <c r="J15" s="126" t="str">
        <f>IF(I15="","","V")</f>
        <v/>
      </c>
      <c r="K15" s="114" t="s">
        <v>935</v>
      </c>
      <c r="L15" s="119">
        <f>SUM(COUNTIF(J14:J18,"V"))</f>
        <v>0</v>
      </c>
    </row>
    <row r="16" spans="1:116" ht="20.100000000000001" customHeight="1">
      <c r="A16" s="238"/>
      <c r="B16" s="342"/>
      <c r="C16" s="343" t="str">
        <f>IF(COUNTIF(發票明細!$B:$B,$A16)=0,"",COUNTIF(發票明細!$B:$B,$A16))</f>
        <v/>
      </c>
      <c r="D16" s="89" t="str">
        <f>IF(SUM(SUMIF(發票明細!$B:$B,$A16,發票明細!$L:$L),SUMIF(發票明細!$B:$B,$A16,發票明細!$M:$M))=0,"",SUM(SUMIF(發票明細!$B:$B,$A16,發票明細!$L:$L)))</f>
        <v/>
      </c>
      <c r="E16" s="125" t="str">
        <f>IF(D16="","","V")</f>
        <v/>
      </c>
      <c r="F16" s="238"/>
      <c r="G16" s="342"/>
      <c r="H16" s="343" t="str">
        <f>IF(COUNTIF(發票明細!$B:$B,$F16)=0,"",COUNTIF(發票明細!$B:$B,$F16))</f>
        <v/>
      </c>
      <c r="I16" s="89" t="str">
        <f>IF(SUM(SUMIF(發票明細!$B:$B,F16,發票明細!$L:$L),SUMIF(發票明細!$B:$B,F16,發票明細!$M:$M))=0,"",SUM(SUMIF(發票明細!$B:$B,F16,發票明細!$L:$L)))</f>
        <v/>
      </c>
      <c r="J16" s="126" t="str">
        <f>IF(I16="","","V")</f>
        <v/>
      </c>
      <c r="K16" s="114" t="s">
        <v>934</v>
      </c>
      <c r="L16" s="119">
        <f>SUM(COUNTIF(J20:J24,"V"))</f>
        <v>0</v>
      </c>
    </row>
    <row r="17" spans="1:12" ht="20.100000000000001" customHeight="1">
      <c r="A17" s="238"/>
      <c r="B17" s="342"/>
      <c r="C17" s="343" t="str">
        <f>IF(COUNTIF(發票明細!$B:$B,$A17)=0,"",COUNTIF(發票明細!$B:$B,$A17))</f>
        <v/>
      </c>
      <c r="D17" s="89" t="str">
        <f>IF(SUM(SUMIF(發票明細!$B:$B,$A17,發票明細!$L:$L),SUMIF(發票明細!$B:$B,$A17,發票明細!$M:$M))=0,"",SUM(SUMIF(發票明細!$B:$B,$A17,發票明細!$L:$L)))</f>
        <v/>
      </c>
      <c r="E17" s="125" t="str">
        <f>IF(D17="","","V")</f>
        <v/>
      </c>
      <c r="F17" s="238"/>
      <c r="G17" s="342"/>
      <c r="H17" s="343" t="str">
        <f>IF(COUNTIF(發票明細!$B:$B,$F17)=0,"",COUNTIF(發票明細!$B:$B,$F17))</f>
        <v/>
      </c>
      <c r="I17" s="89" t="str">
        <f>IF(SUM(SUMIF(發票明細!$B:$B,F17,發票明細!$L:$L),SUMIF(發票明細!$B:$B,F17,發票明細!$M:$M))=0,"",SUM(SUMIF(發票明細!$B:$B,F17,發票明細!$L:$L)))</f>
        <v/>
      </c>
      <c r="J17" s="126" t="str">
        <f>IF(I17="","","V")</f>
        <v/>
      </c>
      <c r="K17" s="114" t="s">
        <v>939</v>
      </c>
      <c r="L17" s="119">
        <f>SUM(COUNTIF(J26:J30,"V"))</f>
        <v>0</v>
      </c>
    </row>
    <row r="18" spans="1:12" ht="20.100000000000001" customHeight="1">
      <c r="A18" s="238"/>
      <c r="B18" s="342"/>
      <c r="C18" s="343" t="str">
        <f>IF(COUNTIF(發票明細!$B:$B,$A18)=0,"",COUNTIF(發票明細!$B:$B,$A18))</f>
        <v/>
      </c>
      <c r="D18" s="89" t="str">
        <f>IF(SUM(SUMIF(發票明細!$B:$B,$A18,發票明細!$L:$L),SUMIF(發票明細!$B:$B,$A18,發票明細!$M:$M))=0,"",SUM(SUMIF(發票明細!$B:$B,$A18,發票明細!$L:$L)))</f>
        <v/>
      </c>
      <c r="E18" s="125" t="str">
        <f>IF(D18="","","V")</f>
        <v/>
      </c>
      <c r="F18" s="238"/>
      <c r="G18" s="342"/>
      <c r="H18" s="343" t="str">
        <f>IF(COUNTIF(發票明細!$B:$B,$F18)=0,"",COUNTIF(發票明細!$B:$B,$F18))</f>
        <v/>
      </c>
      <c r="I18" s="89" t="str">
        <f>IF(SUM(SUMIF(發票明細!$B:$B,F18,發票明細!$L:$L),SUMIF(發票明細!$B:$B,F18,發票明細!$M:$M))=0,"",SUM(SUMIF(發票明細!$B:$B,F18,發票明細!$L:$L)))</f>
        <v/>
      </c>
      <c r="J18" s="126" t="str">
        <f>IF(I18="","","V")</f>
        <v/>
      </c>
      <c r="K18" s="114" t="s">
        <v>936</v>
      </c>
      <c r="L18" s="119">
        <f>SUM(COUNTIF(J32:J36,"V"))</f>
        <v>0</v>
      </c>
    </row>
    <row r="19" spans="1:12" ht="20.100000000000001" customHeight="1" thickBot="1">
      <c r="A19" s="344" t="s">
        <v>930</v>
      </c>
      <c r="B19" s="345"/>
      <c r="C19" s="345"/>
      <c r="D19" s="345"/>
      <c r="E19" s="348"/>
      <c r="F19" s="344" t="s">
        <v>934</v>
      </c>
      <c r="G19" s="345"/>
      <c r="H19" s="345"/>
      <c r="I19" s="345"/>
      <c r="J19" s="345"/>
      <c r="K19" s="113" t="s">
        <v>941</v>
      </c>
      <c r="L19" s="120">
        <f>SUM(L9:L18)</f>
        <v>0</v>
      </c>
    </row>
    <row r="20" spans="1:12" ht="20.100000000000001" customHeight="1" thickBot="1">
      <c r="A20" s="238">
        <v>180</v>
      </c>
      <c r="B20" s="342" t="s">
        <v>905</v>
      </c>
      <c r="C20" s="343" t="str">
        <f>IF(COUNTIF(發票明細!$B:$B,$A20)=0,"",COUNTIF(發票明細!$B:$B,$A20))</f>
        <v/>
      </c>
      <c r="D20" s="89" t="str">
        <f>IF(SUM(SUMIF(發票明細!$B:$B,$A20,發票明細!$L:$L),SUMIF(發票明細!$B:$B,$A20,發票明細!$M:$M))=0,"",SUM(SUMIF(發票明細!$B:$B,$A20,發票明細!$L:$L)))</f>
        <v/>
      </c>
      <c r="E20" s="125" t="str">
        <f>IF(D20="","","V")</f>
        <v/>
      </c>
      <c r="F20" s="238">
        <v>220</v>
      </c>
      <c r="G20" s="342" t="s">
        <v>922</v>
      </c>
      <c r="H20" s="343" t="str">
        <f>IF(COUNTIF(發票明細!$B:$B,$F20)=0,"",COUNTIF(發票明細!$B:$B,$F20))</f>
        <v/>
      </c>
      <c r="I20" s="89" t="str">
        <f>IF(SUM(SUMIF(發票明細!$B:$B,F20,發票明細!$L:$L),SUMIF(發票明細!$B:$B,F20,發票明細!$M:$M))=0,"",SUM(SUMIF(發票明細!$B:$B,F20,發票明細!$L:$L)))</f>
        <v/>
      </c>
      <c r="J20" s="126" t="str">
        <f>IF(I20="","","V")</f>
        <v/>
      </c>
      <c r="K20" s="110"/>
      <c r="L20" s="111"/>
    </row>
    <row r="21" spans="1:12" ht="20.100000000000001" customHeight="1">
      <c r="A21" s="238"/>
      <c r="B21" s="342"/>
      <c r="C21" s="343" t="str">
        <f>IF(COUNTIF(發票明細!$B:$B,$A21)=0,"",COUNTIF(發票明細!$B:$B,$A21))</f>
        <v/>
      </c>
      <c r="D21" s="89" t="str">
        <f>IF(SUM(SUMIF(發票明細!$B:$B,$A21,發票明細!$L:$L),SUMIF(發票明細!$B:$B,$A21,發票明細!$M:$M))=0,"",SUM(SUMIF(發票明細!$B:$B,$A21,發票明細!$L:$L)))</f>
        <v/>
      </c>
      <c r="E21" s="125" t="str">
        <f>IF(D21="","","V")</f>
        <v/>
      </c>
      <c r="F21" s="238"/>
      <c r="G21" s="342"/>
      <c r="H21" s="343" t="str">
        <f>IF(COUNTIF(發票明細!$B:$B,$F21)=0,"",COUNTIF(發票明細!$B:$B,$F21))</f>
        <v/>
      </c>
      <c r="I21" s="89" t="str">
        <f>IF(SUM(SUMIF(發票明細!$B:$B,F21,發票明細!$L:$L),SUMIF(發票明細!$B:$B,F21,發票明細!$M:$M))=0,"",SUM(SUMIF(發票明細!$B:$B,F21,發票明細!$L:$L)))</f>
        <v/>
      </c>
      <c r="J21" s="126" t="str">
        <f>IF(I21="","","V")</f>
        <v/>
      </c>
      <c r="K21" s="105" t="s">
        <v>938</v>
      </c>
      <c r="L21" s="106" t="s">
        <v>940</v>
      </c>
    </row>
    <row r="22" spans="1:12" ht="20.100000000000001" customHeight="1">
      <c r="A22" s="238"/>
      <c r="B22" s="342"/>
      <c r="C22" s="343" t="str">
        <f>IF(COUNTIF(發票明細!$B:$B,$A22)=0,"",COUNTIF(發票明細!$B:$B,$A22))</f>
        <v/>
      </c>
      <c r="D22" s="89" t="str">
        <f>IF(SUM(SUMIF(發票明細!$B:$B,$A22,發票明細!$L:$L),SUMIF(發票明細!$B:$B,$A22,發票明細!$M:$M))=0,"",SUM(SUMIF(發票明細!$B:$B,$A22,發票明細!$L:$L)))</f>
        <v/>
      </c>
      <c r="E22" s="125" t="str">
        <f>IF(D22="","","V")</f>
        <v/>
      </c>
      <c r="F22" s="238"/>
      <c r="G22" s="342"/>
      <c r="H22" s="343" t="str">
        <f>IF(COUNTIF(發票明細!$B:$B,$F22)=0,"",COUNTIF(發票明細!$B:$B,$F22))</f>
        <v/>
      </c>
      <c r="I22" s="89" t="str">
        <f>IF(SUM(SUMIF(發票明細!$B:$B,F22,發票明細!$L:$L),SUMIF(發票明細!$B:$B,F22,發票明細!$M:$M))=0,"",SUM(SUMIF(發票明細!$B:$B,F22,發票明細!$L:$L)))</f>
        <v/>
      </c>
      <c r="J22" s="126" t="str">
        <f>IF(I22="","","V")</f>
        <v/>
      </c>
      <c r="K22" s="114" t="s">
        <v>557</v>
      </c>
      <c r="L22" s="107">
        <f>SUM(D8:D12)</f>
        <v>0</v>
      </c>
    </row>
    <row r="23" spans="1:12" ht="20.100000000000001" customHeight="1">
      <c r="A23" s="238"/>
      <c r="B23" s="342"/>
      <c r="C23" s="343" t="str">
        <f>IF(COUNTIF(發票明細!$B:$B,$A23)=0,"",COUNTIF(發票明細!$B:$B,$A23))</f>
        <v/>
      </c>
      <c r="D23" s="89" t="str">
        <f>IF(SUM(SUMIF(發票明細!$B:$B,$A23,發票明細!$L:$L),SUMIF(發票明細!$B:$B,$A23,發票明細!$M:$M))=0,"",SUM(SUMIF(發票明細!$B:$B,$A23,發票明細!$L:$L)))</f>
        <v/>
      </c>
      <c r="E23" s="125" t="str">
        <f>IF(D23="","","V")</f>
        <v/>
      </c>
      <c r="F23" s="238"/>
      <c r="G23" s="342"/>
      <c r="H23" s="343" t="str">
        <f>IF(COUNTIF(發票明細!$B:$B,$F23)=0,"",COUNTIF(發票明細!$B:$B,$F23))</f>
        <v/>
      </c>
      <c r="I23" s="89" t="str">
        <f>IF(SUM(SUMIF(發票明細!$B:$B,F23,發票明細!$L:$L),SUMIF(發票明細!$B:$B,F23,發票明細!$M:$M))=0,"",SUM(SUMIF(發票明細!$B:$B,F23,發票明細!$L:$L)))</f>
        <v/>
      </c>
      <c r="J23" s="126" t="str">
        <f>IF(I23="","","V")</f>
        <v/>
      </c>
      <c r="K23" s="115" t="s">
        <v>942</v>
      </c>
      <c r="L23" s="107">
        <f>SUM(D14:D18)</f>
        <v>0</v>
      </c>
    </row>
    <row r="24" spans="1:12" ht="20.100000000000001" customHeight="1">
      <c r="A24" s="238"/>
      <c r="B24" s="342"/>
      <c r="C24" s="343" t="str">
        <f>IF(COUNTIF(發票明細!$B:$B,$A24)=0,"",COUNTIF(發票明細!$B:$B,$A24))</f>
        <v/>
      </c>
      <c r="D24" s="89" t="str">
        <f>IF(SUM(SUMIF(發票明細!$B:$B,$A24,發票明細!$L:$L),SUMIF(發票明細!$B:$B,$A24,發票明細!$M:$M))=0,"",SUM(SUMIF(發票明細!$B:$B,$A24,發票明細!$L:$L)))</f>
        <v/>
      </c>
      <c r="E24" s="125" t="str">
        <f>IF(D24="","","V")</f>
        <v/>
      </c>
      <c r="F24" s="238"/>
      <c r="G24" s="342"/>
      <c r="H24" s="343" t="str">
        <f>IF(COUNTIF(發票明細!$B:$B,$F24)=0,"",COUNTIF(發票明細!$B:$B,$F24))</f>
        <v/>
      </c>
      <c r="I24" s="89" t="str">
        <f>IF(SUM(SUMIF(發票明細!$B:$B,F24,發票明細!$L:$L),SUMIF(發票明細!$B:$B,F24,發票明細!$M:$M))=0,"",SUM(SUMIF(發票明細!$B:$B,F24,發票明細!$L:$L)))</f>
        <v/>
      </c>
      <c r="J24" s="126" t="str">
        <f>IF(I24="","","V")</f>
        <v/>
      </c>
      <c r="K24" s="114" t="s">
        <v>930</v>
      </c>
      <c r="L24" s="107">
        <f>SUM(D20:D24)</f>
        <v>0</v>
      </c>
    </row>
    <row r="25" spans="1:12" ht="20.100000000000001" customHeight="1">
      <c r="A25" s="344" t="s">
        <v>931</v>
      </c>
      <c r="B25" s="345"/>
      <c r="C25" s="345"/>
      <c r="D25" s="345"/>
      <c r="E25" s="348"/>
      <c r="F25" s="344" t="s">
        <v>939</v>
      </c>
      <c r="G25" s="345"/>
      <c r="H25" s="345"/>
      <c r="I25" s="345"/>
      <c r="J25" s="345"/>
      <c r="K25" s="114" t="s">
        <v>931</v>
      </c>
      <c r="L25" s="107">
        <f>SUM(D26:D30)</f>
        <v>0</v>
      </c>
    </row>
    <row r="26" spans="1:12" ht="20.100000000000001" customHeight="1">
      <c r="A26" s="238"/>
      <c r="B26" s="342"/>
      <c r="C26" s="343" t="str">
        <f>IF(COUNTIF(發票明細!$B:$B,$A26)=0,"",COUNTIF(發票明細!$B:$B,$A26))</f>
        <v/>
      </c>
      <c r="D26" s="89" t="str">
        <f>IF(SUM(SUMIF(發票明細!$B:$B,$A26,發票明細!$L:$L),SUMIF(發票明細!$B:$B,$A26,發票明細!$M:$M))=0,"",SUM(SUMIF(發票明細!$B:$B,$A26,發票明細!$L:$L)))</f>
        <v/>
      </c>
      <c r="E26" s="125" t="str">
        <f>IF(D26="","","V")</f>
        <v/>
      </c>
      <c r="F26" s="238"/>
      <c r="G26" s="342"/>
      <c r="H26" s="343" t="str">
        <f>IF(COUNTIF(發票明細!$B:$B,$F26)=0,"",COUNTIF(發票明細!$B:$B,$F26))</f>
        <v/>
      </c>
      <c r="I26" s="89" t="str">
        <f>IF(SUM(SUMIF(發票明細!$B:$B,F26,發票明細!$L:$L),SUMIF(發票明細!$B:$B,F26,發票明細!$M:$M))=0,"",SUM(SUMIF(發票明細!$B:$B,F26,發票明細!$L:$L)))</f>
        <v/>
      </c>
      <c r="J26" s="126" t="str">
        <f>IF(I26="","","V")</f>
        <v/>
      </c>
      <c r="K26" s="114" t="s">
        <v>932</v>
      </c>
      <c r="L26" s="107">
        <f>SUM(D32:D36)</f>
        <v>0</v>
      </c>
    </row>
    <row r="27" spans="1:12" ht="20.100000000000001" customHeight="1">
      <c r="A27" s="238"/>
      <c r="B27" s="342"/>
      <c r="C27" s="343" t="str">
        <f>IF(COUNTIF(發票明細!$B:$B,$A27)=0,"",COUNTIF(發票明細!$B:$B,$A27))</f>
        <v/>
      </c>
      <c r="D27" s="89" t="str">
        <f>IF(SUM(SUMIF(發票明細!$B:$B,$A27,發票明細!$L:$L),SUMIF(發票明細!$B:$B,$A27,發票明細!$M:$M))=0,"",SUM(SUMIF(發票明細!$B:$B,$A27,發票明細!$L:$L)))</f>
        <v/>
      </c>
      <c r="E27" s="125" t="str">
        <f>IF(D27="","","V")</f>
        <v/>
      </c>
      <c r="F27" s="238"/>
      <c r="G27" s="342"/>
      <c r="H27" s="343" t="str">
        <f>IF(COUNTIF(發票明細!$B:$B,$F27)=0,"",COUNTIF(發票明細!$B:$B,$F27))</f>
        <v/>
      </c>
      <c r="I27" s="89" t="str">
        <f>IF(SUM(SUMIF(發票明細!$B:$B,F27,發票明細!$L:$L),SUMIF(發票明細!$B:$B,F27,發票明細!$M:$M))=0,"",SUM(SUMIF(發票明細!$B:$B,F27,發票明細!$L:$L)))</f>
        <v/>
      </c>
      <c r="J27" s="126" t="str">
        <f>IF(I27="","","V")</f>
        <v/>
      </c>
      <c r="K27" s="114" t="s">
        <v>933</v>
      </c>
      <c r="L27" s="107">
        <f>SUM(I8:I12)</f>
        <v>0</v>
      </c>
    </row>
    <row r="28" spans="1:12" ht="20.100000000000001" customHeight="1">
      <c r="A28" s="238"/>
      <c r="B28" s="342"/>
      <c r="C28" s="343" t="str">
        <f>IF(COUNTIF(發票明細!$B:$B,$A28)=0,"",COUNTIF(發票明細!$B:$B,$A28))</f>
        <v/>
      </c>
      <c r="D28" s="89" t="str">
        <f>IF(SUM(SUMIF(發票明細!$B:$B,$A28,發票明細!$L:$L),SUMIF(發票明細!$B:$B,$A28,發票明細!$M:$M))=0,"",SUM(SUMIF(發票明細!$B:$B,$A28,發票明細!$L:$L)))</f>
        <v/>
      </c>
      <c r="E28" s="125" t="str">
        <f>IF(D28="","","V")</f>
        <v/>
      </c>
      <c r="F28" s="238"/>
      <c r="G28" s="342"/>
      <c r="H28" s="343" t="str">
        <f>IF(COUNTIF(發票明細!$B:$B,$F28)=0,"",COUNTIF(發票明細!$B:$B,$F28))</f>
        <v/>
      </c>
      <c r="I28" s="89" t="str">
        <f>IF(SUM(SUMIF(發票明細!$B:$B,F28,發票明細!$L:$L),SUMIF(發票明細!$B:$B,F28,發票明細!$M:$M))=0,"",SUM(SUMIF(發票明細!$B:$B,F28,發票明細!$L:$L)))</f>
        <v/>
      </c>
      <c r="J28" s="126" t="str">
        <f>IF(I28="","","V")</f>
        <v/>
      </c>
      <c r="K28" s="114" t="s">
        <v>935</v>
      </c>
      <c r="L28" s="107">
        <f>SUM(I14:I18)</f>
        <v>0</v>
      </c>
    </row>
    <row r="29" spans="1:12" ht="20.100000000000001" customHeight="1">
      <c r="A29" s="238"/>
      <c r="B29" s="342"/>
      <c r="C29" s="343" t="str">
        <f>IF(COUNTIF(發票明細!$B:$B,$A29)=0,"",COUNTIF(發票明細!$B:$B,$A29))</f>
        <v/>
      </c>
      <c r="D29" s="89" t="str">
        <f>IF(SUM(SUMIF(發票明細!$B:$B,$A29,發票明細!$L:$L),SUMIF(發票明細!$B:$B,$A29,發票明細!$M:$M))=0,"",SUM(SUMIF(發票明細!$B:$B,$A29,發票明細!$L:$L)))</f>
        <v/>
      </c>
      <c r="E29" s="125" t="str">
        <f>IF(D29="","","V")</f>
        <v/>
      </c>
      <c r="F29" s="238"/>
      <c r="G29" s="342"/>
      <c r="H29" s="343" t="str">
        <f>IF(COUNTIF(發票明細!$B:$B,$F29)=0,"",COUNTIF(發票明細!$B:$B,$F29))</f>
        <v/>
      </c>
      <c r="I29" s="89" t="str">
        <f>IF(SUM(SUMIF(發票明細!$B:$B,F29,發票明細!$L:$L),SUMIF(發票明細!$B:$B,F29,發票明細!$M:$M))=0,"",SUM(SUMIF(發票明細!$B:$B,F29,發票明細!$L:$L)))</f>
        <v/>
      </c>
      <c r="J29" s="125" t="str">
        <f>IF(I29="","","V")</f>
        <v/>
      </c>
      <c r="K29" s="114" t="s">
        <v>934</v>
      </c>
      <c r="L29" s="107">
        <f>SUM(I20:I24)</f>
        <v>0</v>
      </c>
    </row>
    <row r="30" spans="1:12" ht="20.100000000000001" customHeight="1">
      <c r="A30" s="238"/>
      <c r="B30" s="342"/>
      <c r="C30" s="343" t="str">
        <f>IF(COUNTIF(發票明細!$B:$B,$A30)=0,"",COUNTIF(發票明細!$B:$B,$A30))</f>
        <v/>
      </c>
      <c r="D30" s="89" t="str">
        <f>IF(SUM(SUMIF(發票明細!$B:$B,$A30,發票明細!$L:$L),SUMIF(發票明細!$B:$B,$A30,發票明細!$M:$M))=0,"",SUM(SUMIF(發票明細!$B:$B,$A30,發票明細!$L:$L)))</f>
        <v/>
      </c>
      <c r="E30" s="125" t="str">
        <f>IF(D30="","","V")</f>
        <v/>
      </c>
      <c r="F30" s="238"/>
      <c r="G30" s="342"/>
      <c r="H30" s="343" t="str">
        <f>IF(COUNTIF(發票明細!$B:$B,$F30)=0,"",COUNTIF(發票明細!$B:$B,$F30))</f>
        <v/>
      </c>
      <c r="I30" s="89" t="str">
        <f>IF(SUM(SUMIF(發票明細!$B:$B,F30,發票明細!$L:$L),SUMIF(發票明細!$B:$B,F30,發票明細!$M:$M))=0,"",SUM(SUMIF(發票明細!$B:$B,F30,發票明細!$L:$L)))</f>
        <v/>
      </c>
      <c r="J30" s="125" t="str">
        <f>IF(I30="","","V")</f>
        <v/>
      </c>
      <c r="K30" s="114" t="s">
        <v>939</v>
      </c>
      <c r="L30" s="107">
        <f>SUM(I26:I30)</f>
        <v>0</v>
      </c>
    </row>
    <row r="31" spans="1:12" ht="20.100000000000001" customHeight="1">
      <c r="A31" s="344" t="s">
        <v>932</v>
      </c>
      <c r="B31" s="345"/>
      <c r="C31" s="345"/>
      <c r="D31" s="345"/>
      <c r="E31" s="348"/>
      <c r="F31" s="344" t="s">
        <v>936</v>
      </c>
      <c r="G31" s="345"/>
      <c r="H31" s="345"/>
      <c r="I31" s="345"/>
      <c r="J31" s="348"/>
      <c r="K31" s="114" t="s">
        <v>936</v>
      </c>
      <c r="L31" s="107">
        <f>SUM(I32:I36)</f>
        <v>0</v>
      </c>
    </row>
    <row r="32" spans="1:12" ht="20.100000000000001" customHeight="1" thickBot="1">
      <c r="A32" s="238"/>
      <c r="B32" s="342"/>
      <c r="C32" s="343" t="str">
        <f>IF(COUNTIF(發票明細!$B:$B,$A32)=0,"",COUNTIF(發票明細!$B:$B,$A32))</f>
        <v/>
      </c>
      <c r="D32" s="89" t="str">
        <f>IF(SUM(SUMIF(發票明細!$B:$B,$A32,發票明細!$L:$L),SUMIF(發票明細!$B:$B,$A32,發票明細!$M:$M))=0,"",SUM(SUMIF(發票明細!$B:$B,$A32,發票明細!$L:$L)))</f>
        <v/>
      </c>
      <c r="E32" s="125" t="str">
        <f>IF(D32="","","V")</f>
        <v/>
      </c>
      <c r="F32" s="238"/>
      <c r="G32" s="342"/>
      <c r="H32" s="343" t="str">
        <f>IF(COUNTIF(發票明細!$B:$B,$F32)=0,"",COUNTIF(發票明細!$B:$B,$F32))</f>
        <v/>
      </c>
      <c r="I32" s="89" t="str">
        <f>IF(SUM(SUMIF(發票明細!$B:$B,F32,發票明細!$L:$L),SUMIF(發票明細!$B:$B,F32,發票明細!$M:$M))=0,"",SUM(SUMIF(發票明細!$B:$B,F32,發票明細!$L:$L)))</f>
        <v/>
      </c>
      <c r="J32" s="125" t="str">
        <f>IF(I32="","","V")</f>
        <v/>
      </c>
      <c r="K32" s="281" t="s">
        <v>941</v>
      </c>
      <c r="L32" s="282">
        <f>SUM(L22:L31)</f>
        <v>0</v>
      </c>
    </row>
    <row r="33" spans="1:15" ht="20.100000000000001" customHeight="1" thickTop="1">
      <c r="A33" s="238"/>
      <c r="B33" s="342"/>
      <c r="C33" s="343" t="str">
        <f>IF(COUNTIF(發票明細!$B:$B,$A33)=0,"",COUNTIF(發票明細!$B:$B,$A33))</f>
        <v/>
      </c>
      <c r="D33" s="89" t="str">
        <f>IF(SUM(SUMIF(發票明細!$B:$B,$A33,發票明細!$L:$L),SUMIF(發票明細!$B:$B,$A33,發票明細!$M:$M))=0,"",SUM(SUMIF(發票明細!$B:$B,$A33,發票明細!$L:$L)))</f>
        <v/>
      </c>
      <c r="E33" s="125" t="str">
        <f>IF(D33="","","V")</f>
        <v/>
      </c>
      <c r="F33" s="238"/>
      <c r="G33" s="342"/>
      <c r="H33" s="343" t="str">
        <f>IF(COUNTIF(發票明細!$B:$B,$F33)=0,"",COUNTIF(發票明細!$B:$B,$F33))</f>
        <v/>
      </c>
      <c r="I33" s="89" t="str">
        <f>IF(SUM(SUMIF(發票明細!$B:$B,F33,發票明細!$L:$L),SUMIF(發票明細!$B:$B,F33,發票明細!$M:$M))=0,"",SUM(SUMIF(發票明細!$B:$B,F33,發票明細!$L:$L)))</f>
        <v/>
      </c>
      <c r="J33" s="126" t="str">
        <f>IF(I33="","","V")</f>
        <v/>
      </c>
      <c r="K33" s="356" t="s">
        <v>558</v>
      </c>
      <c r="L33" s="357"/>
    </row>
    <row r="34" spans="1:15" ht="20.100000000000001" customHeight="1">
      <c r="A34" s="238"/>
      <c r="B34" s="342"/>
      <c r="C34" s="343" t="str">
        <f>IF(COUNTIF(發票明細!$B:$B,$A34)=0,"",COUNTIF(發票明細!$B:$B,$A34))</f>
        <v/>
      </c>
      <c r="D34" s="89" t="str">
        <f>IF(SUM(SUMIF(發票明細!$B:$B,$A34,發票明細!$L:$L),SUMIF(發票明細!$B:$B,$A34,發票明細!$M:$M))=0,"",SUM(SUMIF(發票明細!$B:$B,$A34,發票明細!$L:$L)))</f>
        <v/>
      </c>
      <c r="E34" s="125" t="str">
        <f>IF(D34="","","V")</f>
        <v/>
      </c>
      <c r="F34" s="238"/>
      <c r="G34" s="342"/>
      <c r="H34" s="343" t="str">
        <f>IF(COUNTIF(發票明細!$B:$B,$F34)=0,"",COUNTIF(發票明細!$B:$B,$F34))</f>
        <v/>
      </c>
      <c r="I34" s="89" t="str">
        <f>IF(SUM(SUMIF(發票明細!$B:$B,F34,發票明細!$L:$L),SUMIF(發票明細!$B:$B,F34,發票明細!$M:$M))=0,"",SUM(SUMIF(發票明細!$B:$B,F34,發票明細!$L:$L)))</f>
        <v/>
      </c>
      <c r="J34" s="126" t="str">
        <f>IF(I34="","","V")</f>
        <v/>
      </c>
      <c r="K34" s="358" t="s">
        <v>924</v>
      </c>
      <c r="L34" s="353"/>
    </row>
    <row r="35" spans="1:15" ht="20.100000000000001" customHeight="1">
      <c r="A35" s="238"/>
      <c r="B35" s="342"/>
      <c r="C35" s="343" t="str">
        <f>IF(COUNTIF(發票明細!$B:$B,$A35)=0,"",COUNTIF(發票明細!$B:$B,$A35))</f>
        <v/>
      </c>
      <c r="D35" s="89" t="str">
        <f>IF(SUM(SUMIF(發票明細!$B:$B,$A35,發票明細!$L:$L),SUMIF(發票明細!$B:$B,$A35,發票明細!$M:$M))=0,"",SUM(SUMIF(發票明細!$B:$B,$A35,發票明細!$L:$L)))</f>
        <v/>
      </c>
      <c r="E35" s="125" t="str">
        <f>IF(D35="","","V")</f>
        <v/>
      </c>
      <c r="F35" s="238"/>
      <c r="G35" s="342"/>
      <c r="H35" s="343" t="str">
        <f>IF(COUNTIF(發票明細!$B:$B,$F35)=0,"",COUNTIF(發票明細!$B:$B,$F35))</f>
        <v/>
      </c>
      <c r="I35" s="89" t="str">
        <f>IF(SUM(SUMIF(發票明細!$B:$B,F35,發票明細!$L:$L),SUMIF(發票明細!$B:$B,F35,發票明細!$M:$M))=0,"",SUM(SUMIF(發票明細!$B:$B,F35,發票明細!$L:$L)))</f>
        <v/>
      </c>
      <c r="J35" s="126" t="str">
        <f>IF(I35="","","V")</f>
        <v/>
      </c>
      <c r="K35" s="358"/>
      <c r="L35" s="353"/>
    </row>
    <row r="36" spans="1:15" ht="20.100000000000001" customHeight="1">
      <c r="A36" s="238"/>
      <c r="B36" s="342"/>
      <c r="C36" s="343" t="str">
        <f>IF(COUNTIF(發票明細!$B:$B,$A36)=0,"",COUNTIF(發票明細!$B:$B,$A36))</f>
        <v/>
      </c>
      <c r="D36" s="89" t="str">
        <f>IF(SUM(SUMIF(發票明細!$B:$B,$A36,發票明細!$L:$L),SUMIF(發票明細!$B:$B,$A36,發票明細!$M:$M))=0,"",SUM(SUMIF(發票明細!$B:$B,$A36,發票明細!$L:$L)))</f>
        <v/>
      </c>
      <c r="E36" s="125" t="str">
        <f>IF(D36="","","V")</f>
        <v/>
      </c>
      <c r="F36" s="238"/>
      <c r="G36" s="342"/>
      <c r="H36" s="343" t="str">
        <f>IF(COUNTIF(發票明細!$B:$B,$F36)=0,"",COUNTIF(發票明細!$B:$B,$F36))</f>
        <v/>
      </c>
      <c r="I36" s="89" t="str">
        <f>IF(SUM(SUMIF(發票明細!$B:$B,F36,發票明細!$L:$L),SUMIF(發票明細!$B:$B,F36,發票明細!$M:$M))=0,"",SUM(SUMIF(發票明細!$B:$B,F36,發票明細!$L:$L)))</f>
        <v/>
      </c>
      <c r="J36" s="126" t="str">
        <f>IF(I36="","","V")</f>
        <v/>
      </c>
      <c r="K36" s="359" t="s">
        <v>925</v>
      </c>
      <c r="L36" s="353"/>
    </row>
    <row r="37" spans="1:15" ht="20.100000000000001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358"/>
      <c r="L37" s="353"/>
    </row>
    <row r="38" spans="1:15" ht="39.950000000000003" customHeight="1" thickTop="1" thickBot="1">
      <c r="A38" s="351" t="s">
        <v>911</v>
      </c>
      <c r="B38" s="351"/>
      <c r="C38" s="352"/>
      <c r="D38" s="352"/>
      <c r="E38" s="351" t="s">
        <v>559</v>
      </c>
      <c r="F38" s="351"/>
      <c r="G38" s="352"/>
      <c r="H38" s="352"/>
      <c r="I38" s="349"/>
      <c r="J38" s="350"/>
      <c r="K38" s="102" t="s">
        <v>926</v>
      </c>
      <c r="L38" s="91"/>
    </row>
    <row r="39" spans="1:15" ht="44.25" customHeight="1" thickTop="1" thickBot="1">
      <c r="A39" s="346" t="s">
        <v>2944</v>
      </c>
      <c r="B39" s="347"/>
      <c r="C39" s="347"/>
      <c r="D39" s="347"/>
      <c r="E39" s="347"/>
      <c r="F39" s="347"/>
      <c r="G39" s="347"/>
      <c r="H39" s="347"/>
      <c r="I39" s="347"/>
      <c r="J39" s="347"/>
      <c r="K39" s="103" t="s">
        <v>927</v>
      </c>
      <c r="L39" s="92"/>
    </row>
    <row r="40" spans="1:15" s="8" customFormat="1" ht="16.149999999999999" customHeight="1" thickTop="1">
      <c r="A40" s="265" t="s">
        <v>556</v>
      </c>
      <c r="B40" s="266"/>
      <c r="C40" s="266"/>
      <c r="D40" s="266"/>
      <c r="E40" s="266"/>
      <c r="F40" s="266"/>
      <c r="G40" s="266"/>
      <c r="H40" s="266"/>
      <c r="I40" s="266"/>
      <c r="J40" s="266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">
        <v>3191</v>
      </c>
      <c r="L45" s="280"/>
    </row>
    <row r="46" spans="1:15" ht="16.5">
      <c r="B46" s="2"/>
      <c r="C46" s="2"/>
      <c r="D46" s="30"/>
      <c r="E46" s="2"/>
      <c r="F46" s="5"/>
      <c r="G46" s="9"/>
      <c r="H46" s="2"/>
      <c r="I46" s="30"/>
      <c r="J46" s="2"/>
      <c r="L46" s="5"/>
    </row>
    <row r="47" spans="1:15" ht="24.4" customHeight="1">
      <c r="B47" s="2"/>
      <c r="C47" s="2"/>
      <c r="D47" s="30"/>
      <c r="E47" s="2"/>
      <c r="F47" s="5"/>
      <c r="G47" s="9"/>
      <c r="H47" s="2"/>
      <c r="I47" s="30"/>
      <c r="J47" s="2"/>
      <c r="L47" s="5"/>
    </row>
    <row r="48" spans="1:15" ht="24.4" customHeight="1">
      <c r="B48" s="2"/>
      <c r="C48" s="2"/>
      <c r="D48" s="30"/>
      <c r="E48" s="2"/>
      <c r="F48" s="30"/>
      <c r="G48" s="5"/>
      <c r="H48" s="2"/>
      <c r="I48" s="30"/>
      <c r="J48" s="2"/>
      <c r="L48" s="2"/>
    </row>
    <row r="49" spans="2:12" ht="24.4" customHeight="1">
      <c r="B49" s="2"/>
      <c r="C49" s="2"/>
      <c r="D49" s="2"/>
      <c r="E49" s="2"/>
      <c r="F49" s="2"/>
      <c r="G49" s="2"/>
      <c r="H49" s="2"/>
      <c r="I49" s="2"/>
      <c r="J49" s="2"/>
      <c r="L49" s="2"/>
    </row>
    <row r="50" spans="2:12" ht="24.4" customHeight="1">
      <c r="L50" s="2"/>
    </row>
    <row r="51" spans="2:12" ht="24.4" customHeight="1">
      <c r="L51" s="2"/>
    </row>
    <row r="52" spans="2:12" ht="24.4" customHeight="1">
      <c r="L52" s="2"/>
    </row>
    <row r="53" spans="2:12" ht="24.4" customHeight="1">
      <c r="L53" s="2"/>
    </row>
    <row r="54" spans="2:12" ht="24.4" customHeight="1">
      <c r="L54" s="2"/>
    </row>
    <row r="55" spans="2:12" ht="24.4" customHeight="1">
      <c r="L55" s="2"/>
    </row>
    <row r="56" spans="2:12" ht="24.4" customHeight="1">
      <c r="L56" s="2"/>
    </row>
    <row r="57" spans="2:12" ht="24.4" customHeight="1">
      <c r="L57" s="2"/>
    </row>
    <row r="58" spans="2:12" ht="24.4" customHeight="1">
      <c r="L58" s="2"/>
    </row>
    <row r="59" spans="2:12" ht="24.4" customHeight="1">
      <c r="L59" s="2"/>
    </row>
    <row r="60" spans="2:12" ht="24.4" customHeight="1">
      <c r="L60" s="2"/>
    </row>
    <row r="61" spans="2:12" ht="24.4" customHeight="1">
      <c r="L61" s="2"/>
    </row>
  </sheetData>
  <sheetProtection algorithmName="SHA-512" hashValue="ciwoIeqSXDHT5/2rG9wrtD6kYsVj4TCOLb7pnVWuD6ONNTDDXPjitIY/Rxbnx6V7x1UQUIyq+ce0pY+FpQvR1g==" saltValue="V1MHQeaRUHbvjzOKN8Bhuw==" spinCount="100000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8">
    <mergeCell ref="B43:L43"/>
    <mergeCell ref="A1:L1"/>
    <mergeCell ref="B12:C12"/>
    <mergeCell ref="B18:C18"/>
    <mergeCell ref="B20:C20"/>
    <mergeCell ref="B21:C21"/>
    <mergeCell ref="G18:H18"/>
    <mergeCell ref="G20:H20"/>
    <mergeCell ref="G21:H21"/>
    <mergeCell ref="F3:G3"/>
    <mergeCell ref="F4:G4"/>
    <mergeCell ref="K2:L2"/>
    <mergeCell ref="K3:K4"/>
    <mergeCell ref="I5:I6"/>
    <mergeCell ref="F7:J7"/>
    <mergeCell ref="A7:E7"/>
    <mergeCell ref="L3:L4"/>
    <mergeCell ref="L5:L6"/>
    <mergeCell ref="F25:J25"/>
    <mergeCell ref="A13:E13"/>
    <mergeCell ref="B17:C17"/>
    <mergeCell ref="B8:C8"/>
    <mergeCell ref="B9:C9"/>
    <mergeCell ref="B10:C10"/>
    <mergeCell ref="B22:C22"/>
    <mergeCell ref="B23:C23"/>
    <mergeCell ref="B24:C24"/>
    <mergeCell ref="I3:J4"/>
    <mergeCell ref="J5:J6"/>
    <mergeCell ref="K5:K6"/>
    <mergeCell ref="G14:H14"/>
    <mergeCell ref="B5:C6"/>
    <mergeCell ref="G5:H6"/>
    <mergeCell ref="A5:A6"/>
    <mergeCell ref="D5:D6"/>
    <mergeCell ref="E5:E6"/>
    <mergeCell ref="F5:F6"/>
    <mergeCell ref="B14:C14"/>
    <mergeCell ref="B15:C15"/>
    <mergeCell ref="B16:C16"/>
    <mergeCell ref="B11:C11"/>
    <mergeCell ref="A19:E19"/>
    <mergeCell ref="G27:H27"/>
    <mergeCell ref="F19:J19"/>
    <mergeCell ref="A25:E25"/>
    <mergeCell ref="G28:H28"/>
    <mergeCell ref="B27:C27"/>
    <mergeCell ref="B28:C28"/>
    <mergeCell ref="B26:C26"/>
    <mergeCell ref="L36:L37"/>
    <mergeCell ref="A37:C37"/>
    <mergeCell ref="F37:G37"/>
    <mergeCell ref="K33:L33"/>
    <mergeCell ref="K34:K35"/>
    <mergeCell ref="L34:L35"/>
    <mergeCell ref="G36:H36"/>
    <mergeCell ref="B33:C33"/>
    <mergeCell ref="K36:K37"/>
    <mergeCell ref="B34:C34"/>
    <mergeCell ref="B35:C35"/>
    <mergeCell ref="A39:J39"/>
    <mergeCell ref="G29:H29"/>
    <mergeCell ref="G30:H30"/>
    <mergeCell ref="G32:H32"/>
    <mergeCell ref="G33:H33"/>
    <mergeCell ref="G35:H35"/>
    <mergeCell ref="F31:J31"/>
    <mergeCell ref="G34:H34"/>
    <mergeCell ref="A31:E31"/>
    <mergeCell ref="B30:C30"/>
    <mergeCell ref="B29:C29"/>
    <mergeCell ref="I38:J38"/>
    <mergeCell ref="A38:B38"/>
    <mergeCell ref="C38:D38"/>
    <mergeCell ref="E38:F38"/>
    <mergeCell ref="G38:H38"/>
    <mergeCell ref="M7:N7"/>
    <mergeCell ref="B36:C36"/>
    <mergeCell ref="B32:C32"/>
    <mergeCell ref="G15:H15"/>
    <mergeCell ref="G16:H16"/>
    <mergeCell ref="G17:H17"/>
    <mergeCell ref="G8:H8"/>
    <mergeCell ref="G9:H9"/>
    <mergeCell ref="G10:H10"/>
    <mergeCell ref="G11:H11"/>
    <mergeCell ref="G12:H12"/>
    <mergeCell ref="F13:J13"/>
    <mergeCell ref="G22:H22"/>
    <mergeCell ref="G24:H24"/>
    <mergeCell ref="G26:H26"/>
    <mergeCell ref="G23:H23"/>
    <mergeCell ref="A2:B2"/>
    <mergeCell ref="C2:G2"/>
    <mergeCell ref="A3:B4"/>
    <mergeCell ref="C3:D4"/>
    <mergeCell ref="H3:H4"/>
    <mergeCell ref="H2:J2"/>
  </mergeCells>
  <phoneticPr fontId="21" type="noConversion"/>
  <conditionalFormatting sqref="I3:J4">
    <cfRule type="containsText" dxfId="11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DL61"/>
  <sheetViews>
    <sheetView view="pageBreakPreview" zoomScaleNormal="100" zoomScaleSheetLayoutView="100" workbookViewId="0">
      <selection activeCell="E11" sqref="E11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2" width="11.25" style="3" customWidth="1"/>
    <col min="13" max="13" width="23.5" style="31" bestFit="1" customWidth="1"/>
    <col min="14" max="16384" width="9" style="31"/>
  </cols>
  <sheetData>
    <row r="1" spans="1:116" ht="17.649999999999999" customHeight="1" thickBot="1">
      <c r="A1" s="381" t="s">
        <v>928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</row>
    <row r="2" spans="1:116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96" t="s">
        <v>909</v>
      </c>
      <c r="L2" s="397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</row>
    <row r="3" spans="1:116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9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</row>
    <row r="4" spans="1:116" s="32" customFormat="1" ht="20.25" customHeight="1">
      <c r="A4" s="335"/>
      <c r="B4" s="335"/>
      <c r="C4" s="336"/>
      <c r="D4" s="336"/>
      <c r="E4" s="275" t="s">
        <v>2903</v>
      </c>
      <c r="F4" s="405" t="str">
        <f>IF(N8="","",N8)&amp;IF(N9="","","."&amp;N9)&amp;IF(N10="","","."&amp;N10)</f>
        <v/>
      </c>
      <c r="G4" s="405"/>
      <c r="H4" s="337"/>
      <c r="I4" s="374"/>
      <c r="J4" s="374"/>
      <c r="K4" s="387"/>
      <c r="L4" s="39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6" s="30" customFormat="1" ht="15" customHeight="1">
      <c r="A5" s="400" t="s">
        <v>0</v>
      </c>
      <c r="B5" s="390" t="s">
        <v>1</v>
      </c>
      <c r="C5" s="390"/>
      <c r="D5" s="363" t="s">
        <v>2</v>
      </c>
      <c r="E5" s="391" t="s">
        <v>582</v>
      </c>
      <c r="F5" s="390" t="s">
        <v>0</v>
      </c>
      <c r="G5" s="390" t="s">
        <v>2902</v>
      </c>
      <c r="H5" s="390"/>
      <c r="I5" s="363" t="s">
        <v>2</v>
      </c>
      <c r="J5" s="391" t="s">
        <v>582</v>
      </c>
      <c r="K5" s="392" t="s">
        <v>910</v>
      </c>
      <c r="L5" s="394"/>
    </row>
    <row r="6" spans="1:116" s="30" customFormat="1" ht="17.25" customHeight="1" thickBot="1">
      <c r="A6" s="401"/>
      <c r="B6" s="390"/>
      <c r="C6" s="390"/>
      <c r="D6" s="365"/>
      <c r="E6" s="391"/>
      <c r="F6" s="390"/>
      <c r="G6" s="390"/>
      <c r="H6" s="390"/>
      <c r="I6" s="365"/>
      <c r="J6" s="391"/>
      <c r="K6" s="393"/>
      <c r="L6" s="395"/>
    </row>
    <row r="7" spans="1:116" ht="20.100000000000001" customHeight="1" thickBot="1">
      <c r="A7" s="344" t="s">
        <v>869</v>
      </c>
      <c r="B7" s="345"/>
      <c r="C7" s="345"/>
      <c r="D7" s="345"/>
      <c r="E7" s="348"/>
      <c r="F7" s="344" t="s">
        <v>870</v>
      </c>
      <c r="G7" s="345"/>
      <c r="H7" s="345"/>
      <c r="I7" s="345"/>
      <c r="J7" s="348"/>
      <c r="K7" s="137"/>
      <c r="L7" s="138"/>
      <c r="M7" s="341" t="s">
        <v>2922</v>
      </c>
      <c r="N7" s="341"/>
    </row>
    <row r="8" spans="1:116" ht="20.100000000000001" customHeight="1">
      <c r="A8" s="129">
        <v>185</v>
      </c>
      <c r="B8" s="342" t="s">
        <v>914</v>
      </c>
      <c r="C8" s="343" t="str">
        <f>IF(COUNTIF(發票明細!$B:$B,$A8)=0,"",COUNTIF(發票明細!$B:$B,$A8))</f>
        <v/>
      </c>
      <c r="D8" s="89" t="str">
        <f>IF(SUM(SUMIF(發票明細!$B:$B,$A8,發票明細!$L:$L),SUMIF(發票明細!$B:$B,$A8,發票明細!$M:$M))=0,"",SUM(SUMIF(發票明細!$B:$B,$A8,發票明細!$L:$L)))</f>
        <v/>
      </c>
      <c r="E8" s="125" t="str">
        <f>IF(D8="","","V")</f>
        <v/>
      </c>
      <c r="F8" s="129">
        <v>207</v>
      </c>
      <c r="G8" s="342" t="s">
        <v>916</v>
      </c>
      <c r="H8" s="343" t="str">
        <f>IF(COUNTIF(發票明細!$B:$B,$F8)=0,"",COUNTIF(發票明細!$B:$B,$F8))</f>
        <v/>
      </c>
      <c r="I8" s="89" t="str">
        <f>IF(SUM(SUMIF(發票明細!$B:$B,F8,發票明細!$L:$L),SUMIF(發票明細!$B:$B,F8,發票明細!$M:$M))=0,"",SUM(SUMIF(發票明細!$B:$B,F8,發票明細!$L:$L)))</f>
        <v/>
      </c>
      <c r="J8" s="125" t="str">
        <f t="shared" ref="J8:J36" si="0">IF(I8="","","V")</f>
        <v/>
      </c>
      <c r="K8" s="139" t="s">
        <v>938</v>
      </c>
      <c r="L8" s="140" t="s">
        <v>937</v>
      </c>
      <c r="M8" s="307" t="s">
        <v>2924</v>
      </c>
      <c r="N8" s="289" t="str">
        <f>IFERROR(MID(VLOOKUP(M8,發票明細!A:E,5,0),6,8),"")</f>
        <v/>
      </c>
    </row>
    <row r="9" spans="1:116" ht="20.100000000000001" customHeight="1">
      <c r="A9" s="129">
        <v>203</v>
      </c>
      <c r="B9" s="342" t="s">
        <v>915</v>
      </c>
      <c r="C9" s="343" t="str">
        <f>IF(COUNTIF(發票明細!$B:$B,$A9)=0,"",COUNTIF(發票明細!$B:$B,$A9))</f>
        <v/>
      </c>
      <c r="D9" s="89" t="str">
        <f>IF(SUM(SUMIF(發票明細!$B:$B,$A9,發票明細!$L:$L),SUMIF(發票明細!$B:$B,$A9,發票明細!$M:$M))=0,"",SUM(SUMIF(發票明細!$B:$B,$A9,發票明細!$L:$L)))</f>
        <v/>
      </c>
      <c r="E9" s="125" t="str">
        <f t="shared" ref="E9:E36" si="1">IF(D9="","","V")</f>
        <v/>
      </c>
      <c r="F9" s="129">
        <v>216</v>
      </c>
      <c r="G9" s="342" t="s">
        <v>917</v>
      </c>
      <c r="H9" s="343" t="str">
        <f>IF(COUNTIF(發票明細!$B:$B,$F9)=0,"",COUNTIF(發票明細!$B:$B,$F9))</f>
        <v/>
      </c>
      <c r="I9" s="89" t="str">
        <f>IF(SUM(SUMIF(發票明細!$B:$B,F9,發票明細!$L:$L),SUMIF(發票明細!$B:$B,F9,發票明細!$M:$M))=0,"",SUM(SUMIF(發票明細!$B:$B,F9,發票明細!$L:$L)))</f>
        <v/>
      </c>
      <c r="J9" s="125" t="str">
        <f t="shared" si="0"/>
        <v/>
      </c>
      <c r="K9" s="141" t="s">
        <v>923</v>
      </c>
      <c r="L9" s="142">
        <f>SUM(COUNTIF(E8:E36,"V"))</f>
        <v>0</v>
      </c>
      <c r="M9" s="308" t="s">
        <v>2926</v>
      </c>
      <c r="N9" s="289" t="str">
        <f>IFERROR(MID(VLOOKUP(M9,發票明細!A:E,5,0),6,8),"")</f>
        <v/>
      </c>
    </row>
    <row r="10" spans="1:116" ht="20.100000000000001" customHeight="1">
      <c r="A10" s="129"/>
      <c r="B10" s="342"/>
      <c r="C10" s="343" t="str">
        <f>IF(COUNTIF(發票明細!$B:$B,$A10)=0,"",COUNTIF(發票明細!$B:$B,$A10))</f>
        <v/>
      </c>
      <c r="D10" s="89" t="str">
        <f>IF(SUM(SUMIF(發票明細!$B:$B,$A10,發票明細!$L:$L),SUMIF(發票明細!$B:$B,$A10,發票明細!$M:$M))=0,"",SUM(SUMIF(發票明細!$B:$B,$A10,發票明細!$L:$L)))</f>
        <v/>
      </c>
      <c r="E10" s="125" t="str">
        <f>IF(D10="","","V")</f>
        <v/>
      </c>
      <c r="F10" s="129">
        <v>225</v>
      </c>
      <c r="G10" s="342" t="s">
        <v>918</v>
      </c>
      <c r="H10" s="343" t="str">
        <f>IF(COUNTIF(發票明細!$B:$B,$F10)=0,"",COUNTIF(發票明細!$B:$B,$F10))</f>
        <v/>
      </c>
      <c r="I10" s="89" t="str">
        <f>IF(SUM(SUMIF(發票明細!$B:$B,F10,發票明細!$L:$L),SUMIF(發票明細!$B:$B,F10,發票明細!$M:$M))=0,"",SUM(SUMIF(發票明細!$B:$B,F10,發票明細!$L:$L)))</f>
        <v/>
      </c>
      <c r="J10" s="125" t="str">
        <f>IF(I10="","","V")</f>
        <v/>
      </c>
      <c r="K10" s="143" t="s">
        <v>906</v>
      </c>
      <c r="L10" s="142">
        <f>SUM(COUNTIF(J8:J26,"V"))</f>
        <v>0</v>
      </c>
      <c r="M10" s="308" t="s">
        <v>2928</v>
      </c>
      <c r="N10" s="289" t="str">
        <f>IFERROR(MID(VLOOKUP(M10,發票明細!A:E,5,0),6,8),"")</f>
        <v/>
      </c>
    </row>
    <row r="11" spans="1:116" ht="20.100000000000001" customHeight="1">
      <c r="A11" s="129"/>
      <c r="B11" s="342"/>
      <c r="C11" s="343" t="str">
        <f>IF(COUNTIF(發票明細!$B:$B,$A11)=0,"",COUNTIF(發票明細!$B:$B,$A11))</f>
        <v/>
      </c>
      <c r="D11" s="89" t="str">
        <f>IF(SUM(SUMIF(發票明細!$B:$B,$A11,發票明細!$L:$L),SUMIF(發票明細!$B:$B,$A11,發票明細!$M:$M))=0,"",SUM(SUMIF(發票明細!$B:$B,$A11,發票明細!$L:$L)))</f>
        <v/>
      </c>
      <c r="E11" s="125" t="str">
        <f>IF(D11="","","V")</f>
        <v/>
      </c>
      <c r="F11" s="129">
        <v>226</v>
      </c>
      <c r="G11" s="342" t="s">
        <v>919</v>
      </c>
      <c r="H11" s="343" t="str">
        <f>IF(COUNTIF(發票明細!$B:$B,$F11)=0,"",COUNTIF(發票明細!$B:$B,$F11))</f>
        <v/>
      </c>
      <c r="I11" s="89" t="str">
        <f>IF(SUM(SUMIF(發票明細!$B:$B,F11,發票明細!$L:$L),SUMIF(發票明細!$B:$B,F11,發票明細!$M:$M))=0,"",SUM(SUMIF(發票明細!$B:$B,F11,發票明細!$L:$L)))</f>
        <v/>
      </c>
      <c r="J11" s="125" t="str">
        <f>IF(I11="","","V")</f>
        <v/>
      </c>
      <c r="K11" s="143" t="s">
        <v>907</v>
      </c>
      <c r="L11" s="142">
        <f>SUM(COUNTIF(J28:J36,"V"))</f>
        <v>0</v>
      </c>
    </row>
    <row r="12" spans="1:116" ht="20.100000000000001" customHeight="1" thickBot="1">
      <c r="A12" s="129"/>
      <c r="B12" s="342"/>
      <c r="C12" s="343" t="str">
        <f>IF(COUNTIF(發票明細!$B:$B,$A12)=0,"",COUNTIF(發票明細!$B:$B,$A12))</f>
        <v/>
      </c>
      <c r="D12" s="89" t="str">
        <f>IF(SUM(SUMIF(發票明細!$B:$B,$A12,發票明細!$L:$L),SUMIF(發票明細!$B:$B,$A12,發票明細!$M:$M))=0,"",SUM(SUMIF(發票明細!$B:$B,$A12,發票明細!$L:$L)))</f>
        <v/>
      </c>
      <c r="E12" s="125" t="str">
        <f t="shared" si="1"/>
        <v/>
      </c>
      <c r="F12" s="287">
        <v>228</v>
      </c>
      <c r="G12" s="342" t="s">
        <v>955</v>
      </c>
      <c r="H12" s="343" t="str">
        <f>IF(COUNTIF(發票明細!$B:$B,$F12)=0,"",COUNTIF(發票明細!$B:$B,$F12))</f>
        <v/>
      </c>
      <c r="I12" s="89" t="str">
        <f>IF(SUM(SUMIF(發票明細!$B:$B,F12,發票明細!$L:$L),SUMIF(發票明細!$B:$B,F12,發票明細!$M:$M))=0,"",SUM(SUMIF(發票明細!$B:$B,F12,發票明細!$L:$L)))</f>
        <v/>
      </c>
      <c r="J12" s="125" t="str">
        <f>IF(I12="","","V")</f>
        <v/>
      </c>
      <c r="K12" s="144" t="s">
        <v>941</v>
      </c>
      <c r="L12" s="145">
        <f>SUM(L9:L11)</f>
        <v>0</v>
      </c>
    </row>
    <row r="13" spans="1:116" ht="20.100000000000001" customHeight="1" thickBot="1">
      <c r="A13" s="129"/>
      <c r="B13" s="342"/>
      <c r="C13" s="343" t="str">
        <f>IF(COUNTIF(發票明細!$B:$B,$A13)=0,"",COUNTIF(發票明細!$B:$B,$A13))</f>
        <v/>
      </c>
      <c r="D13" s="89" t="str">
        <f>IF(SUM(SUMIF(發票明細!$B:$B,$A13,發票明細!$L:$L),SUMIF(發票明細!$B:$B,$A13,發票明細!$M:$M))=0,"",SUM(SUMIF(發票明細!$B:$B,$A13,發票明細!$L:$L)))</f>
        <v/>
      </c>
      <c r="E13" s="125" t="str">
        <f t="shared" si="1"/>
        <v/>
      </c>
      <c r="F13" s="129"/>
      <c r="G13" s="342"/>
      <c r="H13" s="343" t="str">
        <f>IF(COUNTIF(發票明細!$B:$B,$F13)=0,"",COUNTIF(發票明細!$B:$B,$F13))</f>
        <v/>
      </c>
      <c r="I13" s="89" t="str">
        <f>IF(SUM(SUMIF(發票明細!$B:$B,F13,發票明細!$L:$L),SUMIF(發票明細!$B:$B,F13,發票明細!$M:$M))=0,"",SUM(SUMIF(發票明細!$B:$B,F13,發票明細!$L:$L)))</f>
        <v/>
      </c>
      <c r="J13" s="125" t="str">
        <f t="shared" si="0"/>
        <v/>
      </c>
      <c r="K13" s="137"/>
      <c r="L13" s="138"/>
    </row>
    <row r="14" spans="1:116" ht="20.100000000000001" customHeight="1">
      <c r="A14" s="129"/>
      <c r="B14" s="342"/>
      <c r="C14" s="343" t="str">
        <f>IF(COUNTIF(發票明細!$B:$B,$A14)=0,"",COUNTIF(發票明細!$B:$B,$A14))</f>
        <v/>
      </c>
      <c r="D14" s="89" t="str">
        <f>IF(SUM(SUMIF(發票明細!$B:$B,$A14,發票明細!$L:$L),SUMIF(發票明細!$B:$B,$A14,發票明細!$M:$M))=0,"",SUM(SUMIF(發票明細!$B:$B,$A14,發票明細!$L:$L)))</f>
        <v/>
      </c>
      <c r="E14" s="125" t="str">
        <f>IF(D14="","","V")</f>
        <v/>
      </c>
      <c r="F14" s="129"/>
      <c r="G14" s="342"/>
      <c r="H14" s="343" t="str">
        <f>IF(COUNTIF(發票明細!$B:$B,$F14)=0,"",COUNTIF(發票明細!$B:$B,$F14))</f>
        <v/>
      </c>
      <c r="I14" s="89" t="str">
        <f>IF(SUM(SUMIF(發票明細!$B:$B,F14,發票明細!$L:$L),SUMIF(發票明細!$B:$B,F14,發票明細!$M:$M))=0,"",SUM(SUMIF(發票明細!$B:$B,F14,發票明細!$L:$L)))</f>
        <v/>
      </c>
      <c r="J14" s="125" t="str">
        <f t="shared" si="0"/>
        <v/>
      </c>
      <c r="K14" s="139" t="s">
        <v>938</v>
      </c>
      <c r="L14" s="140" t="s">
        <v>940</v>
      </c>
    </row>
    <row r="15" spans="1:116" ht="20.100000000000001" customHeight="1">
      <c r="A15" s="129"/>
      <c r="B15" s="342"/>
      <c r="C15" s="343" t="str">
        <f>IF(COUNTIF(發票明細!$B:$B,$A15)=0,"",COUNTIF(發票明細!$B:$B,$A15))</f>
        <v/>
      </c>
      <c r="D15" s="89" t="str">
        <f>IF(SUM(SUMIF(發票明細!$B:$B,$A15,發票明細!$L:$L),SUMIF(發票明細!$B:$B,$A15,發票明細!$M:$M))=0,"",SUM(SUMIF(發票明細!$B:$B,$A15,發票明細!$L:$L)))</f>
        <v/>
      </c>
      <c r="E15" s="125" t="str">
        <f t="shared" si="1"/>
        <v/>
      </c>
      <c r="F15" s="129"/>
      <c r="G15" s="342"/>
      <c r="H15" s="343" t="str">
        <f>IF(COUNTIF(發票明細!$B:$B,$F15)=0,"",COUNTIF(發票明細!$B:$B,$F15))</f>
        <v/>
      </c>
      <c r="I15" s="89" t="str">
        <f>IF(SUM(SUMIF(發票明細!$B:$B,F15,發票明細!$L:$L),SUMIF(發票明細!$B:$B,F15,發票明細!$M:$M))=0,"",SUM(SUMIF(發票明細!$B:$B,F15,發票明細!$L:$L)))</f>
        <v/>
      </c>
      <c r="J15" s="125" t="str">
        <f t="shared" si="0"/>
        <v/>
      </c>
      <c r="K15" s="141" t="s">
        <v>923</v>
      </c>
      <c r="L15" s="146">
        <f>SUM(D8:D36)</f>
        <v>0</v>
      </c>
    </row>
    <row r="16" spans="1:116" ht="20.100000000000001" customHeight="1">
      <c r="A16" s="129"/>
      <c r="B16" s="342"/>
      <c r="C16" s="343" t="str">
        <f>IF(COUNTIF(發票明細!$B:$B,$A16)=0,"",COUNTIF(發票明細!$B:$B,$A16))</f>
        <v/>
      </c>
      <c r="D16" s="89" t="str">
        <f>IF(SUM(SUMIF(發票明細!$B:$B,$A16,發票明細!$L:$L),SUMIF(發票明細!$B:$B,$A16,發票明細!$M:$M))=0,"",SUM(SUMIF(發票明細!$B:$B,$A16,發票明細!$L:$L)))</f>
        <v/>
      </c>
      <c r="E16" s="125" t="str">
        <f t="shared" si="1"/>
        <v/>
      </c>
      <c r="F16" s="129"/>
      <c r="G16" s="342"/>
      <c r="H16" s="343" t="str">
        <f>IF(COUNTIF(發票明細!$B:$B,$F16)=0,"",COUNTIF(發票明細!$B:$B,$F16))</f>
        <v/>
      </c>
      <c r="I16" s="89" t="str">
        <f>IF(SUM(SUMIF(發票明細!$B:$B,F16,發票明細!$L:$L),SUMIF(發票明細!$B:$B,F16,發票明細!$M:$M))=0,"",SUM(SUMIF(發票明細!$B:$B,F16,發票明細!$L:$L)))</f>
        <v/>
      </c>
      <c r="J16" s="125" t="str">
        <f t="shared" si="0"/>
        <v/>
      </c>
      <c r="K16" s="143" t="s">
        <v>906</v>
      </c>
      <c r="L16" s="146">
        <f>SUM(I8:I26)</f>
        <v>0</v>
      </c>
    </row>
    <row r="17" spans="1:12" ht="20.100000000000001" customHeight="1">
      <c r="A17" s="129"/>
      <c r="B17" s="342"/>
      <c r="C17" s="343" t="str">
        <f>IF(COUNTIF(發票明細!$B:$B,$A17)=0,"",COUNTIF(發票明細!$B:$B,$A17))</f>
        <v/>
      </c>
      <c r="D17" s="89" t="str">
        <f>IF(SUM(SUMIF(發票明細!$B:$B,$A17,發票明細!$L:$L),SUMIF(發票明細!$B:$B,$A17,發票明細!$M:$M))=0,"",SUM(SUMIF(發票明細!$B:$B,$A17,發票明細!$L:$L)))</f>
        <v/>
      </c>
      <c r="E17" s="125" t="str">
        <f t="shared" ref="E17:E22" si="2">IF(D17="","","V")</f>
        <v/>
      </c>
      <c r="F17" s="129"/>
      <c r="G17" s="342"/>
      <c r="H17" s="343" t="str">
        <f>IF(COUNTIF(發票明細!$B:$B,$F17)=0,"",COUNTIF(發票明細!$B:$B,$F17))</f>
        <v/>
      </c>
      <c r="I17" s="89" t="str">
        <f>IF(SUM(SUMIF(發票明細!$B:$B,F17,發票明細!$L:$L),SUMIF(發票明細!$B:$B,F17,發票明細!$M:$M))=0,"",SUM(SUMIF(發票明細!$B:$B,F17,發票明細!$L:$L)))</f>
        <v/>
      </c>
      <c r="J17" s="125" t="str">
        <f>IF(I17="","","V")</f>
        <v/>
      </c>
      <c r="K17" s="143" t="s">
        <v>907</v>
      </c>
      <c r="L17" s="146">
        <f>SUM(I28:I36)</f>
        <v>0</v>
      </c>
    </row>
    <row r="18" spans="1:12" ht="20.100000000000001" customHeight="1" thickBot="1">
      <c r="A18" s="129"/>
      <c r="B18" s="342"/>
      <c r="C18" s="343" t="str">
        <f>IF(COUNTIF(發票明細!$B:$B,$A18)=0,"",COUNTIF(發票明細!$B:$B,$A18))</f>
        <v/>
      </c>
      <c r="D18" s="89" t="str">
        <f>IF(SUM(SUMIF(發票明細!$B:$B,$A18,發票明細!$L:$L),SUMIF(發票明細!$B:$B,$A18,發票明細!$M:$M))=0,"",SUM(SUMIF(發票明細!$B:$B,$A18,發票明細!$L:$L)))</f>
        <v/>
      </c>
      <c r="E18" s="125" t="str">
        <f t="shared" si="2"/>
        <v/>
      </c>
      <c r="F18" s="132"/>
      <c r="G18" s="342"/>
      <c r="H18" s="343" t="str">
        <f>IF(COUNTIF(發票明細!$B:$B,$F18)=0,"",COUNTIF(發票明細!$B:$B,$F18))</f>
        <v/>
      </c>
      <c r="I18" s="89" t="str">
        <f>IF(SUM(SUMIF(發票明細!$B:$B,F18,發票明細!$L:$L),SUMIF(發票明細!$B:$B,F18,發票明細!$M:$M))=0,"",SUM(SUMIF(發票明細!$B:$B,F18,發票明細!$L:$L)))</f>
        <v/>
      </c>
      <c r="J18" s="125" t="str">
        <f>IF(I18="","","V")</f>
        <v/>
      </c>
      <c r="K18" s="147" t="s">
        <v>941</v>
      </c>
      <c r="L18" s="148">
        <f>SUM(L15:L17)</f>
        <v>0</v>
      </c>
    </row>
    <row r="19" spans="1:12" ht="20.100000000000001" customHeight="1">
      <c r="A19" s="129"/>
      <c r="B19" s="342"/>
      <c r="C19" s="343" t="str">
        <f>IF(COUNTIF(發票明細!$B:$B,$A19)=0,"",COUNTIF(發票明細!$B:$B,$A19))</f>
        <v/>
      </c>
      <c r="D19" s="89" t="str">
        <f>IF(SUM(SUMIF(發票明細!$B:$B,$A19,發票明細!$L:$L),SUMIF(發票明細!$B:$B,$A19,發票明細!$M:$M))=0,"",SUM(SUMIF(發票明細!$B:$B,$A19,發票明細!$L:$L)))</f>
        <v/>
      </c>
      <c r="E19" s="125" t="str">
        <f t="shared" si="2"/>
        <v/>
      </c>
      <c r="F19" s="129"/>
      <c r="G19" s="342"/>
      <c r="H19" s="343" t="str">
        <f>IF(COUNTIF(發票明細!$B:$B,$F19)=0,"",COUNTIF(發票明細!$B:$B,$F19))</f>
        <v/>
      </c>
      <c r="I19" s="89" t="str">
        <f>IF(SUM(SUMIF(發票明細!$B:$B,F19,發票明細!$L:$L),SUMIF(發票明細!$B:$B,F19,發票明細!$M:$M))=0,"",SUM(SUMIF(發票明細!$B:$B,F19,發票明細!$L:$L)))</f>
        <v/>
      </c>
      <c r="J19" s="125" t="str">
        <f t="shared" si="0"/>
        <v/>
      </c>
      <c r="K19" s="137"/>
      <c r="L19" s="138"/>
    </row>
    <row r="20" spans="1:12" ht="20.100000000000001" customHeight="1">
      <c r="A20" s="129"/>
      <c r="B20" s="342"/>
      <c r="C20" s="343" t="str">
        <f>IF(COUNTIF(發票明細!$B:$B,$A20)=0,"",COUNTIF(發票明細!$B:$B,$A20))</f>
        <v/>
      </c>
      <c r="D20" s="89" t="str">
        <f>IF(SUM(SUMIF(發票明細!$B:$B,$A20,發票明細!$L:$L),SUMIF(發票明細!$B:$B,$A20,發票明細!$M:$M))=0,"",SUM(SUMIF(發票明細!$B:$B,$A20,發票明細!$L:$L)))</f>
        <v/>
      </c>
      <c r="E20" s="125" t="str">
        <f t="shared" si="2"/>
        <v/>
      </c>
      <c r="F20" s="129"/>
      <c r="G20" s="342"/>
      <c r="H20" s="343" t="str">
        <f>IF(COUNTIF(發票明細!$B:$B,$F20)=0,"",COUNTIF(發票明細!$B:$B,$F20))</f>
        <v/>
      </c>
      <c r="I20" s="89" t="str">
        <f>IF(SUM(SUMIF(發票明細!$B:$B,F20,發票明細!$L:$L),SUMIF(發票明細!$B:$B,F20,發票明細!$M:$M))=0,"",SUM(SUMIF(發票明細!$B:$B,F20,發票明細!$L:$L)))</f>
        <v/>
      </c>
      <c r="J20" s="125" t="str">
        <f t="shared" si="0"/>
        <v/>
      </c>
      <c r="K20" s="137"/>
      <c r="L20" s="138"/>
    </row>
    <row r="21" spans="1:12" ht="20.100000000000001" customHeight="1">
      <c r="A21" s="129"/>
      <c r="B21" s="342"/>
      <c r="C21" s="343" t="str">
        <f>IF(COUNTIF(發票明細!$B:$B,$A21)=0,"",COUNTIF(發票明細!$B:$B,$A21))</f>
        <v/>
      </c>
      <c r="D21" s="89" t="str">
        <f>IF(SUM(SUMIF(發票明細!$B:$B,$A21,發票明細!$L:$L),SUMIF(發票明細!$B:$B,$A21,發票明細!$M:$M))=0,"",SUM(SUMIF(發票明細!$B:$B,$A21,發票明細!$L:$L)))</f>
        <v/>
      </c>
      <c r="E21" s="125" t="str">
        <f t="shared" si="2"/>
        <v/>
      </c>
      <c r="F21" s="129"/>
      <c r="G21" s="342"/>
      <c r="H21" s="343" t="str">
        <f>IF(COUNTIF(發票明細!$B:$B,$F21)=0,"",COUNTIF(發票明細!$B:$B,$F21))</f>
        <v/>
      </c>
      <c r="I21" s="89" t="str">
        <f>IF(SUM(SUMIF(發票明細!$B:$B,F21,發票明細!$L:$L),SUMIF(發票明細!$B:$B,F21,發票明細!$M:$M))=0,"",SUM(SUMIF(發票明細!$B:$B,F21,發票明細!$L:$L)))</f>
        <v/>
      </c>
      <c r="J21" s="125" t="str">
        <f t="shared" si="0"/>
        <v/>
      </c>
    </row>
    <row r="22" spans="1:12" ht="20.100000000000001" customHeight="1">
      <c r="A22" s="129"/>
      <c r="B22" s="342"/>
      <c r="C22" s="343" t="str">
        <f>IF(COUNTIF(發票明細!$B:$B,$A22)=0,"",COUNTIF(發票明細!$B:$B,$A22))</f>
        <v/>
      </c>
      <c r="D22" s="89" t="str">
        <f>IF(SUM(SUMIF(發票明細!$B:$B,$A22,發票明細!$L:$L),SUMIF(發票明細!$B:$B,$A22,發票明細!$M:$M))=0,"",SUM(SUMIF(發票明細!$B:$B,$A22,發票明細!$L:$L)))</f>
        <v/>
      </c>
      <c r="E22" s="125" t="str">
        <f t="shared" si="2"/>
        <v/>
      </c>
      <c r="F22" s="132"/>
      <c r="G22" s="342"/>
      <c r="H22" s="343" t="str">
        <f>IF(COUNTIF(發票明細!$B:$B,$F22)=0,"",COUNTIF(發票明細!$B:$B,$F22))</f>
        <v/>
      </c>
      <c r="I22" s="89" t="str">
        <f>IF(SUM(SUMIF(發票明細!$B:$B,F22,發票明細!$L:$L),SUMIF(發票明細!$B:$B,F22,發票明細!$M:$M))=0,"",SUM(SUMIF(發票明細!$B:$B,F22,發票明細!$L:$L)))</f>
        <v/>
      </c>
      <c r="J22" s="125" t="str">
        <f>IF(I22="","","V")</f>
        <v/>
      </c>
    </row>
    <row r="23" spans="1:12" ht="20.100000000000001" customHeight="1">
      <c r="A23" s="129"/>
      <c r="B23" s="342"/>
      <c r="C23" s="343" t="str">
        <f>IF(COUNTIF(發票明細!$B:$B,$A23)=0,"",COUNTIF(發票明細!$B:$B,$A23))</f>
        <v/>
      </c>
      <c r="D23" s="89" t="str">
        <f>IF(SUM(SUMIF(發票明細!$B:$B,$A23,發票明細!$L:$L),SUMIF(發票明細!$B:$B,$A23,發票明細!$M:$M))=0,"",SUM(SUMIF(發票明細!$B:$B,$A23,發票明細!$L:$L)))</f>
        <v/>
      </c>
      <c r="E23" s="125" t="str">
        <f t="shared" si="1"/>
        <v/>
      </c>
      <c r="F23" s="132"/>
      <c r="G23" s="342"/>
      <c r="H23" s="343" t="str">
        <f>IF(COUNTIF(發票明細!$B:$B,$F23)=0,"",COUNTIF(發票明細!$B:$B,$F23))</f>
        <v/>
      </c>
      <c r="I23" s="89" t="str">
        <f>IF(SUM(SUMIF(發票明細!$B:$B,F23,發票明細!$L:$L),SUMIF(發票明細!$B:$B,F23,發票明細!$M:$M))=0,"",SUM(SUMIF(發票明細!$B:$B,F23,發票明細!$L:$L)))</f>
        <v/>
      </c>
      <c r="J23" s="125" t="str">
        <f t="shared" si="0"/>
        <v/>
      </c>
    </row>
    <row r="24" spans="1:12" ht="20.100000000000001" customHeight="1">
      <c r="A24" s="129"/>
      <c r="B24" s="342"/>
      <c r="C24" s="343" t="str">
        <f>IF(COUNTIF(發票明細!$B:$B,$A24)=0,"",COUNTIF(發票明細!$B:$B,$A24))</f>
        <v/>
      </c>
      <c r="D24" s="89" t="str">
        <f>IF(SUM(SUMIF(發票明細!$B:$B,$A24,發票明細!$L:$L),SUMIF(發票明細!$B:$B,$A24,發票明細!$M:$M))=0,"",SUM(SUMIF(發票明細!$B:$B,$A24,發票明細!$L:$L)))</f>
        <v/>
      </c>
      <c r="E24" s="125" t="str">
        <f t="shared" si="1"/>
        <v/>
      </c>
      <c r="F24" s="129"/>
      <c r="G24" s="342"/>
      <c r="H24" s="343" t="str">
        <f>IF(COUNTIF(發票明細!$B:$B,$F24)=0,"",COUNTIF(發票明細!$B:$B,$F24))</f>
        <v/>
      </c>
      <c r="I24" s="89" t="str">
        <f>IF(SUM(SUMIF(發票明細!$B:$B,F24,發票明細!$L:$L),SUMIF(發票明細!$B:$B,F24,發票明細!$M:$M))=0,"",SUM(SUMIF(發票明細!$B:$B,F24,發票明細!$L:$L)))</f>
        <v/>
      </c>
      <c r="J24" s="125" t="str">
        <f t="shared" si="0"/>
        <v/>
      </c>
    </row>
    <row r="25" spans="1:12" ht="20.100000000000001" customHeight="1">
      <c r="A25" s="129"/>
      <c r="B25" s="342"/>
      <c r="C25" s="343" t="str">
        <f>IF(COUNTIF(發票明細!$B:$B,$A25)=0,"",COUNTIF(發票明細!$B:$B,$A25))</f>
        <v/>
      </c>
      <c r="D25" s="89" t="str">
        <f>IF(SUM(SUMIF(發票明細!$B:$B,$A25,發票明細!$L:$L),SUMIF(發票明細!$B:$B,$A25,發票明細!$M:$M))=0,"",SUM(SUMIF(發票明細!$B:$B,$A25,發票明細!$L:$L)))</f>
        <v/>
      </c>
      <c r="E25" s="125" t="str">
        <f t="shared" si="1"/>
        <v/>
      </c>
      <c r="F25" s="129"/>
      <c r="G25" s="342"/>
      <c r="H25" s="343" t="str">
        <f>IF(COUNTIF(發票明細!$B:$B,$F25)=0,"",COUNTIF(發票明細!$B:$B,$F25))</f>
        <v/>
      </c>
      <c r="I25" s="89" t="str">
        <f>IF(SUM(SUMIF(發票明細!$B:$B,F25,發票明細!$L:$L),SUMIF(發票明細!$B:$B,F25,發票明細!$M:$M))=0,"",SUM(SUMIF(發票明細!$B:$B,F25,發票明細!$L:$L)))</f>
        <v/>
      </c>
      <c r="J25" s="125" t="str">
        <f t="shared" si="0"/>
        <v/>
      </c>
    </row>
    <row r="26" spans="1:12" ht="20.100000000000001" customHeight="1">
      <c r="A26" s="129"/>
      <c r="B26" s="342"/>
      <c r="C26" s="343" t="str">
        <f>IF(COUNTIF(發票明細!$B:$B,$A26)=0,"",COUNTIF(發票明細!$B:$B,$A26))</f>
        <v/>
      </c>
      <c r="D26" s="89" t="str">
        <f>IF(SUM(SUMIF(發票明細!$B:$B,$A26,發票明細!$L:$L),SUMIF(發票明細!$B:$B,$A26,發票明細!$M:$M))=0,"",SUM(SUMIF(發票明細!$B:$B,$A26,發票明細!$L:$L)))</f>
        <v/>
      </c>
      <c r="E26" s="125" t="str">
        <f t="shared" si="1"/>
        <v/>
      </c>
      <c r="F26" s="129"/>
      <c r="G26" s="342"/>
      <c r="H26" s="343" t="str">
        <f>IF(COUNTIF(發票明細!$B:$B,$F26)=0,"",COUNTIF(發票明細!$B:$B,$F26))</f>
        <v/>
      </c>
      <c r="I26" s="89" t="str">
        <f>IF(SUM(SUMIF(發票明細!$B:$B,F26,發票明細!$L:$L),SUMIF(發票明細!$B:$B,F26,發票明細!$M:$M))=0,"",SUM(SUMIF(發票明細!$B:$B,F26,發票明細!$L:$L)))</f>
        <v/>
      </c>
      <c r="J26" s="125" t="str">
        <f t="shared" si="0"/>
        <v/>
      </c>
    </row>
    <row r="27" spans="1:12" ht="20.100000000000001" customHeight="1">
      <c r="A27" s="129"/>
      <c r="B27" s="342"/>
      <c r="C27" s="343" t="str">
        <f>IF(COUNTIF(發票明細!$B:$B,$A27)=0,"",COUNTIF(發票明細!$B:$B,$A27))</f>
        <v/>
      </c>
      <c r="D27" s="89" t="str">
        <f>IF(SUM(SUMIF(發票明細!$B:$B,$A27,發票明細!$L:$L),SUMIF(發票明細!$B:$B,$A27,發票明細!$M:$M))=0,"",SUM(SUMIF(發票明細!$B:$B,$A27,發票明細!$L:$L)))</f>
        <v/>
      </c>
      <c r="E27" s="125" t="str">
        <f>IF(D27="","","V")</f>
        <v/>
      </c>
      <c r="F27" s="344" t="s">
        <v>904</v>
      </c>
      <c r="G27" s="345"/>
      <c r="H27" s="345"/>
      <c r="I27" s="345"/>
      <c r="J27" s="348"/>
    </row>
    <row r="28" spans="1:12" ht="20.100000000000001" customHeight="1">
      <c r="A28" s="129"/>
      <c r="B28" s="342"/>
      <c r="C28" s="343" t="str">
        <f>IF(COUNTIF(發票明細!$B:$B,$A28)=0,"",COUNTIF(發票明細!$B:$B,$A28))</f>
        <v/>
      </c>
      <c r="D28" s="89" t="str">
        <f>IF(SUM(SUMIF(發票明細!$B:$B,$A28,發票明細!$L:$L),SUMIF(發票明細!$B:$B,$A28,發票明細!$M:$M))=0,"",SUM(SUMIF(發票明細!$B:$B,$A28,發票明細!$L:$L)))</f>
        <v/>
      </c>
      <c r="E28" s="125" t="str">
        <f>IF(D28="","","V")</f>
        <v/>
      </c>
      <c r="F28" s="129">
        <v>227</v>
      </c>
      <c r="G28" s="342" t="s">
        <v>913</v>
      </c>
      <c r="H28" s="343" t="str">
        <f>IF(COUNTIF(發票明細!$B:$B,$F28)=0,"",COUNTIF(發票明細!$B:$B,$F28))</f>
        <v/>
      </c>
      <c r="I28" s="89" t="str">
        <f>IF(SUM(SUMIF(發票明細!$B:$B,F28,發票明細!$L:$L),SUMIF(發票明細!$B:$B,F28,發票明細!$M:$M))=0,"",SUM(SUMIF(發票明細!$B:$B,F28,發票明細!$L:$L)))</f>
        <v/>
      </c>
      <c r="J28" s="125" t="str">
        <f t="shared" si="0"/>
        <v/>
      </c>
    </row>
    <row r="29" spans="1:12" ht="20.100000000000001" customHeight="1">
      <c r="A29" s="129"/>
      <c r="B29" s="342"/>
      <c r="C29" s="343" t="str">
        <f>IF(COUNTIF(發票明細!$B:$B,$A29)=0,"",COUNTIF(發票明細!$B:$B,$A29))</f>
        <v/>
      </c>
      <c r="D29" s="89" t="str">
        <f>IF(SUM(SUMIF(發票明細!$B:$B,$A29,發票明細!$L:$L),SUMIF(發票明細!$B:$B,$A29,發票明細!$M:$M))=0,"",SUM(SUMIF(發票明細!$B:$B,$A29,發票明細!$L:$L)))</f>
        <v/>
      </c>
      <c r="E29" s="125" t="str">
        <f t="shared" si="1"/>
        <v/>
      </c>
      <c r="F29" s="129"/>
      <c r="G29" s="342"/>
      <c r="H29" s="343" t="str">
        <f>IF(COUNTIF(發票明細!$B:$B,$F29)=0,"",COUNTIF(發票明細!$B:$B,$F29))</f>
        <v/>
      </c>
      <c r="I29" s="89" t="str">
        <f>IF(SUM(SUMIF(發票明細!$B:$B,F29,發票明細!$L:$L),SUMIF(發票明細!$B:$B,F29,發票明細!$M:$M))=0,"",SUM(SUMIF(發票明細!$B:$B,F29,發票明細!$L:$L)))</f>
        <v/>
      </c>
      <c r="J29" s="125" t="str">
        <f t="shared" si="0"/>
        <v/>
      </c>
    </row>
    <row r="30" spans="1:12" ht="20.100000000000001" customHeight="1">
      <c r="A30" s="129"/>
      <c r="B30" s="342"/>
      <c r="C30" s="343" t="str">
        <f>IF(COUNTIF(發票明細!$B:$B,$A30)=0,"",COUNTIF(發票明細!$B:$B,$A30))</f>
        <v/>
      </c>
      <c r="D30" s="89" t="str">
        <f>IF(SUM(SUMIF(發票明細!$B:$B,$A30,發票明細!$L:$L),SUMIF(發票明細!$B:$B,$A30,發票明細!$M:$M))=0,"",SUM(SUMIF(發票明細!$B:$B,$A30,發票明細!$L:$L)))</f>
        <v/>
      </c>
      <c r="E30" s="125" t="str">
        <f t="shared" si="1"/>
        <v/>
      </c>
      <c r="F30" s="129"/>
      <c r="G30" s="342"/>
      <c r="H30" s="343" t="str">
        <f>IF(COUNTIF(發票明細!$B:$B,$F30)=0,"",COUNTIF(發票明細!$B:$B,$F30))</f>
        <v/>
      </c>
      <c r="I30" s="89" t="str">
        <f>IF(SUM(SUMIF(發票明細!$B:$B,F30,發票明細!$L:$L),SUMIF(發票明細!$B:$B,F30,發票明細!$M:$M))=0,"",SUM(SUMIF(發票明細!$B:$B,F30,發票明細!$L:$L)))</f>
        <v/>
      </c>
      <c r="J30" s="125" t="str">
        <f t="shared" si="0"/>
        <v/>
      </c>
    </row>
    <row r="31" spans="1:12" ht="20.100000000000001" customHeight="1">
      <c r="A31" s="129"/>
      <c r="B31" s="342"/>
      <c r="C31" s="343" t="str">
        <f>IF(COUNTIF(發票明細!$B:$B,$A31)=0,"",COUNTIF(發票明細!$B:$B,$A31))</f>
        <v/>
      </c>
      <c r="D31" s="89" t="str">
        <f>IF(SUM(SUMIF(發票明細!$B:$B,$A31,發票明細!$L:$L),SUMIF(發票明細!$B:$B,$A31,發票明細!$M:$M))=0,"",SUM(SUMIF(發票明細!$B:$B,$A31,發票明細!$L:$L)))</f>
        <v/>
      </c>
      <c r="E31" s="125" t="str">
        <f t="shared" si="1"/>
        <v/>
      </c>
      <c r="F31" s="129"/>
      <c r="G31" s="342"/>
      <c r="H31" s="343" t="str">
        <f>IF(COUNTIF(發票明細!$B:$B,$F31)=0,"",COUNTIF(發票明細!$B:$B,$F31))</f>
        <v/>
      </c>
      <c r="I31" s="89" t="str">
        <f>IF(SUM(SUMIF(發票明細!$B:$B,F31,發票明細!$L:$L),SUMIF(發票明細!$B:$B,F31,發票明細!$M:$M))=0,"",SUM(SUMIF(發票明細!$B:$B,F31,發票明細!$L:$L)))</f>
        <v/>
      </c>
      <c r="J31" s="125" t="str">
        <f t="shared" si="0"/>
        <v/>
      </c>
    </row>
    <row r="32" spans="1:12" ht="20.100000000000001" customHeight="1">
      <c r="A32" s="129"/>
      <c r="B32" s="342"/>
      <c r="C32" s="343" t="str">
        <f>IF(COUNTIF(發票明細!$B:$B,$A32)=0,"",COUNTIF(發票明細!$B:$B,$A32))</f>
        <v/>
      </c>
      <c r="D32" s="89" t="str">
        <f>IF(SUM(SUMIF(發票明細!$B:$B,$A32,發票明細!$L:$L),SUMIF(發票明細!$B:$B,$A32,發票明細!$M:$M))=0,"",SUM(SUMIF(發票明細!$B:$B,$A32,發票明細!$L:$L)))</f>
        <v/>
      </c>
      <c r="E32" s="125" t="str">
        <f t="shared" si="1"/>
        <v/>
      </c>
      <c r="F32" s="129"/>
      <c r="G32" s="342"/>
      <c r="H32" s="343" t="str">
        <f>IF(COUNTIF(發票明細!$B:$B,$F32)=0,"",COUNTIF(發票明細!$B:$B,$F32))</f>
        <v/>
      </c>
      <c r="I32" s="89" t="str">
        <f>IF(SUM(SUMIF(發票明細!$B:$B,F32,發票明細!$L:$L),SUMIF(發票明細!$B:$B,F32,發票明細!$M:$M))=0,"",SUM(SUMIF(發票明細!$B:$B,F32,發票明細!$L:$L)))</f>
        <v/>
      </c>
      <c r="J32" s="125" t="str">
        <f t="shared" si="0"/>
        <v/>
      </c>
      <c r="K32" s="100"/>
      <c r="L32" s="100"/>
    </row>
    <row r="33" spans="1:15" ht="20.100000000000001" customHeight="1">
      <c r="A33" s="129"/>
      <c r="B33" s="342"/>
      <c r="C33" s="343" t="str">
        <f>IF(COUNTIF(發票明細!$B:$B,$A33)=0,"",COUNTIF(發票明細!$B:$B,$A33))</f>
        <v/>
      </c>
      <c r="D33" s="89" t="str">
        <f>IF(SUM(SUMIF(發票明細!$B:$B,$A33,發票明細!$L:$L),SUMIF(發票明細!$B:$B,$A33,發票明細!$M:$M))=0,"",SUM(SUMIF(發票明細!$B:$B,$A33,發票明細!$L:$L)))</f>
        <v/>
      </c>
      <c r="E33" s="125" t="str">
        <f t="shared" si="1"/>
        <v/>
      </c>
      <c r="F33" s="129"/>
      <c r="G33" s="342"/>
      <c r="H33" s="343" t="str">
        <f>IF(COUNTIF(發票明細!$B:$B,$F33)=0,"",COUNTIF(發票明細!$B:$B,$F33))</f>
        <v/>
      </c>
      <c r="I33" s="89" t="str">
        <f>IF(SUM(SUMIF(發票明細!$B:$B,F33,發票明細!$L:$L),SUMIF(發票明細!$B:$B,F33,發票明細!$M:$M))=0,"",SUM(SUMIF(發票明細!$B:$B,F33,發票明細!$L:$L)))</f>
        <v/>
      </c>
      <c r="J33" s="125" t="str">
        <f t="shared" si="0"/>
        <v/>
      </c>
      <c r="K33" s="100"/>
      <c r="L33" s="100"/>
    </row>
    <row r="34" spans="1:15" ht="20.100000000000001" customHeight="1" thickBot="1">
      <c r="A34" s="129"/>
      <c r="B34" s="342"/>
      <c r="C34" s="343" t="str">
        <f>IF(COUNTIF(發票明細!$B:$B,$A34)=0,"",COUNTIF(發票明細!$B:$B,$A34))</f>
        <v/>
      </c>
      <c r="D34" s="89" t="str">
        <f>IF(SUM(SUMIF(發票明細!$B:$B,$A34,發票明細!$L:$L),SUMIF(發票明細!$B:$B,$A34,發票明細!$M:$M))=0,"",SUM(SUMIF(發票明細!$B:$B,$A34,發票明細!$L:$L)))</f>
        <v/>
      </c>
      <c r="E34" s="125" t="str">
        <f t="shared" si="1"/>
        <v/>
      </c>
      <c r="F34" s="129"/>
      <c r="G34" s="342"/>
      <c r="H34" s="343" t="str">
        <f>IF(COUNTIF(發票明細!$B:$B,$F34)=0,"",COUNTIF(發票明細!$B:$B,$F34))</f>
        <v/>
      </c>
      <c r="I34" s="89" t="str">
        <f>IF(SUM(SUMIF(發票明細!$B:$B,F34,發票明細!$L:$L),SUMIF(發票明細!$B:$B,F34,發票明細!$M:$M))=0,"",SUM(SUMIF(發票明細!$B:$B,F34,發票明細!$L:$L)))</f>
        <v/>
      </c>
      <c r="J34" s="125" t="str">
        <f t="shared" si="0"/>
        <v/>
      </c>
      <c r="K34" s="101"/>
      <c r="L34" s="101"/>
    </row>
    <row r="35" spans="1:15" ht="20.100000000000001" customHeight="1" thickTop="1">
      <c r="A35" s="129"/>
      <c r="B35" s="342"/>
      <c r="C35" s="343" t="str">
        <f>IF(COUNTIF(發票明細!$B:$B,$A35)=0,"",COUNTIF(發票明細!$B:$B,$A35))</f>
        <v/>
      </c>
      <c r="D35" s="89" t="str">
        <f>IF(SUM(SUMIF(發票明細!$B:$B,$A35,發票明細!$L:$L),SUMIF(發票明細!$B:$B,$A35,發票明細!$M:$M))=0,"",SUM(SUMIF(發票明細!$B:$B,$A35,發票明細!$L:$L)))</f>
        <v/>
      </c>
      <c r="E35" s="125" t="str">
        <f t="shared" si="1"/>
        <v/>
      </c>
      <c r="F35" s="129"/>
      <c r="G35" s="342"/>
      <c r="H35" s="343" t="str">
        <f>IF(COUNTIF(發票明細!$B:$B,$F35)=0,"",COUNTIF(發票明細!$B:$B,$F35))</f>
        <v/>
      </c>
      <c r="I35" s="89" t="str">
        <f>IF(SUM(SUMIF(發票明細!$B:$B,F35,發票明細!$L:$L),SUMIF(發票明細!$B:$B,F35,發票明細!$M:$M))=0,"",SUM(SUMIF(發票明細!$B:$B,F35,發票明細!$L:$L)))</f>
        <v/>
      </c>
      <c r="J35" s="126" t="str">
        <f t="shared" si="0"/>
        <v/>
      </c>
      <c r="K35" s="356" t="s">
        <v>558</v>
      </c>
      <c r="L35" s="357"/>
    </row>
    <row r="36" spans="1:15" ht="20.100000000000001" customHeight="1">
      <c r="A36" s="129"/>
      <c r="B36" s="342"/>
      <c r="C36" s="343" t="str">
        <f>IF(COUNTIF(發票明細!$B:$B,$A36)=0,"",COUNTIF(發票明細!$B:$B,$A36))</f>
        <v/>
      </c>
      <c r="D36" s="89" t="str">
        <f>IF(SUM(SUMIF(發票明細!$B:$B,$A36,發票明細!$L:$L),SUMIF(發票明細!$B:$B,$A36,發票明細!$M:$M))=0,"",SUM(SUMIF(發票明細!$B:$B,$A36,發票明細!$L:$L)))</f>
        <v/>
      </c>
      <c r="E36" s="125" t="str">
        <f t="shared" si="1"/>
        <v/>
      </c>
      <c r="F36" s="129"/>
      <c r="G36" s="342"/>
      <c r="H36" s="343" t="str">
        <f>IF(COUNTIF(發票明細!$B:$B,$F36)=0,"",COUNTIF(發票明細!$B:$B,$F36))</f>
        <v/>
      </c>
      <c r="I36" s="89" t="str">
        <f>IF(SUM(SUMIF(發票明細!$B:$B,F36,發票明細!$L:$L),SUMIF(發票明細!$B:$B,F36,發票明細!$M:$M))=0,"",SUM(SUMIF(發票明細!$B:$B,F36,發票明細!$L:$L)))</f>
        <v/>
      </c>
      <c r="J36" s="126" t="str">
        <f t="shared" si="0"/>
        <v/>
      </c>
      <c r="K36" s="403" t="s">
        <v>923</v>
      </c>
      <c r="L36" s="353"/>
    </row>
    <row r="37" spans="1:15" ht="20.100000000000001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404"/>
      <c r="L37" s="353"/>
    </row>
    <row r="38" spans="1:15" ht="39.950000000000003" customHeight="1" thickTop="1" thickBot="1">
      <c r="A38" s="351" t="s">
        <v>911</v>
      </c>
      <c r="B38" s="351"/>
      <c r="C38" s="352"/>
      <c r="D38" s="352"/>
      <c r="E38" s="351" t="s">
        <v>559</v>
      </c>
      <c r="F38" s="351"/>
      <c r="G38" s="352"/>
      <c r="H38" s="352"/>
      <c r="I38" s="349"/>
      <c r="J38" s="350"/>
      <c r="K38" s="99" t="s">
        <v>906</v>
      </c>
      <c r="L38" s="91"/>
    </row>
    <row r="39" spans="1:15" ht="44.25" customHeight="1" thickTop="1" thickBot="1">
      <c r="A39" s="346" t="s">
        <v>2944</v>
      </c>
      <c r="B39" s="347"/>
      <c r="C39" s="347"/>
      <c r="D39" s="347"/>
      <c r="E39" s="347"/>
      <c r="F39" s="347"/>
      <c r="G39" s="347"/>
      <c r="H39" s="347"/>
      <c r="I39" s="347"/>
      <c r="J39" s="347"/>
      <c r="K39" s="90" t="s">
        <v>907</v>
      </c>
      <c r="L39" s="92"/>
    </row>
    <row r="40" spans="1:15" s="8" customFormat="1" ht="16.149999999999999" customHeight="1" thickTop="1">
      <c r="A40" s="265" t="s">
        <v>556</v>
      </c>
      <c r="B40" s="266"/>
      <c r="C40" s="266"/>
      <c r="D40" s="266"/>
      <c r="E40" s="266"/>
      <c r="F40" s="266"/>
      <c r="G40" s="266"/>
      <c r="H40" s="266"/>
      <c r="I40" s="266"/>
      <c r="J40" s="266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83" t="str">
        <f>'寄單總表(小北實業.嘉義以北)'!K45</f>
        <v>稅務組114/09/15 第51版</v>
      </c>
      <c r="L45" s="273"/>
    </row>
    <row r="46" spans="1:15" ht="24.4" customHeight="1">
      <c r="B46" s="2"/>
      <c r="C46" s="2"/>
      <c r="D46" s="5"/>
      <c r="E46" s="5"/>
      <c r="F46" s="5"/>
      <c r="G46" s="9"/>
      <c r="H46" s="2"/>
      <c r="I46" s="5"/>
      <c r="J46" s="5"/>
      <c r="K46" s="7"/>
      <c r="L46" s="7"/>
    </row>
    <row r="47" spans="1:15" ht="24.4" customHeight="1">
      <c r="B47" s="2"/>
      <c r="C47" s="2"/>
      <c r="D47" s="30"/>
      <c r="E47" s="2"/>
      <c r="F47" s="5"/>
      <c r="G47" s="9"/>
      <c r="H47" s="2"/>
      <c r="I47" s="30"/>
      <c r="J47" s="2"/>
      <c r="L47" s="5"/>
    </row>
    <row r="48" spans="1:15" ht="24.4" customHeight="1">
      <c r="B48" s="2"/>
      <c r="C48" s="2"/>
      <c r="D48" s="30"/>
      <c r="E48" s="2"/>
      <c r="F48" s="30"/>
      <c r="G48" s="5"/>
      <c r="H48" s="2"/>
      <c r="I48" s="30"/>
      <c r="J48" s="2"/>
      <c r="L48" s="2"/>
    </row>
    <row r="49" spans="2:12" ht="24.4" customHeight="1">
      <c r="B49" s="2"/>
      <c r="C49" s="2"/>
      <c r="D49" s="2"/>
      <c r="E49" s="2"/>
      <c r="F49" s="2"/>
      <c r="G49" s="2"/>
      <c r="H49" s="2"/>
      <c r="I49" s="2"/>
      <c r="J49" s="2"/>
      <c r="L49" s="2"/>
    </row>
    <row r="50" spans="2:12" ht="24.4" customHeight="1">
      <c r="L50" s="2"/>
    </row>
    <row r="51" spans="2:12" ht="24.4" customHeight="1">
      <c r="L51" s="2"/>
    </row>
    <row r="52" spans="2:12" ht="24.4" customHeight="1">
      <c r="L52" s="2"/>
    </row>
    <row r="53" spans="2:12" ht="24.4" customHeight="1">
      <c r="L53" s="2"/>
    </row>
    <row r="54" spans="2:12" ht="24.4" customHeight="1">
      <c r="L54" s="2"/>
    </row>
    <row r="55" spans="2:12" ht="24.4" customHeight="1">
      <c r="L55" s="2"/>
    </row>
    <row r="56" spans="2:12" ht="24.4" customHeight="1">
      <c r="L56" s="2"/>
    </row>
    <row r="57" spans="2:12" ht="24.4" customHeight="1">
      <c r="L57" s="2"/>
    </row>
    <row r="58" spans="2:12" ht="24.4" customHeight="1">
      <c r="L58" s="2"/>
    </row>
    <row r="59" spans="2:12" ht="24.4" customHeight="1">
      <c r="L59" s="2"/>
    </row>
    <row r="60" spans="2:12" ht="24.4" customHeight="1">
      <c r="L60" s="2"/>
    </row>
    <row r="61" spans="2:12" ht="24.4" customHeight="1">
      <c r="L61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dataConsolidate/>
  <mergeCells count="96">
    <mergeCell ref="B43:L43"/>
    <mergeCell ref="G36:H36"/>
    <mergeCell ref="G26:H26"/>
    <mergeCell ref="G28:H28"/>
    <mergeCell ref="G29:H29"/>
    <mergeCell ref="G30:H30"/>
    <mergeCell ref="G31:H31"/>
    <mergeCell ref="G32:H32"/>
    <mergeCell ref="B33:C33"/>
    <mergeCell ref="B36:C36"/>
    <mergeCell ref="G35:H35"/>
    <mergeCell ref="B34:C34"/>
    <mergeCell ref="B31:C31"/>
    <mergeCell ref="B32:C32"/>
    <mergeCell ref="B35:C35"/>
    <mergeCell ref="G38:H38"/>
    <mergeCell ref="G15:H15"/>
    <mergeCell ref="G16:H16"/>
    <mergeCell ref="G22:H22"/>
    <mergeCell ref="B22:C22"/>
    <mergeCell ref="B28:C28"/>
    <mergeCell ref="B24:C24"/>
    <mergeCell ref="B25:C25"/>
    <mergeCell ref="B26:C26"/>
    <mergeCell ref="B27:C27"/>
    <mergeCell ref="B23:C23"/>
    <mergeCell ref="G23:H23"/>
    <mergeCell ref="G24:H24"/>
    <mergeCell ref="G25:H25"/>
    <mergeCell ref="B15:C15"/>
    <mergeCell ref="B16:C16"/>
    <mergeCell ref="B18:C18"/>
    <mergeCell ref="B12:C12"/>
    <mergeCell ref="B13:C13"/>
    <mergeCell ref="B14:C14"/>
    <mergeCell ref="G12:H12"/>
    <mergeCell ref="G13:H13"/>
    <mergeCell ref="G14:H14"/>
    <mergeCell ref="G8:H8"/>
    <mergeCell ref="G9:H9"/>
    <mergeCell ref="G10:H10"/>
    <mergeCell ref="G11:H11"/>
    <mergeCell ref="B8:C8"/>
    <mergeCell ref="B9:C9"/>
    <mergeCell ref="B10:C10"/>
    <mergeCell ref="B11:C11"/>
    <mergeCell ref="H3:H4"/>
    <mergeCell ref="I3:J4"/>
    <mergeCell ref="F4:G4"/>
    <mergeCell ref="A2:B2"/>
    <mergeCell ref="C2:G2"/>
    <mergeCell ref="G33:H33"/>
    <mergeCell ref="G34:H34"/>
    <mergeCell ref="B19:C19"/>
    <mergeCell ref="B20:C20"/>
    <mergeCell ref="B17:C17"/>
    <mergeCell ref="F27:J27"/>
    <mergeCell ref="G17:H17"/>
    <mergeCell ref="G18:H18"/>
    <mergeCell ref="G19:H19"/>
    <mergeCell ref="B21:C21"/>
    <mergeCell ref="G21:H21"/>
    <mergeCell ref="G20:H20"/>
    <mergeCell ref="B29:C29"/>
    <mergeCell ref="B30:C30"/>
    <mergeCell ref="A39:J39"/>
    <mergeCell ref="A38:B38"/>
    <mergeCell ref="C38:D38"/>
    <mergeCell ref="K35:L35"/>
    <mergeCell ref="E38:F38"/>
    <mergeCell ref="I38:J38"/>
    <mergeCell ref="L36:L37"/>
    <mergeCell ref="K36:K37"/>
    <mergeCell ref="A37:C37"/>
    <mergeCell ref="F37:G37"/>
    <mergeCell ref="L5:L6"/>
    <mergeCell ref="M7:N7"/>
    <mergeCell ref="F5:F6"/>
    <mergeCell ref="I5:I6"/>
    <mergeCell ref="A1:L1"/>
    <mergeCell ref="K2:L2"/>
    <mergeCell ref="K3:K4"/>
    <mergeCell ref="L3:L4"/>
    <mergeCell ref="B5:C6"/>
    <mergeCell ref="A5:A6"/>
    <mergeCell ref="D5:D6"/>
    <mergeCell ref="E5:E6"/>
    <mergeCell ref="H2:J2"/>
    <mergeCell ref="A3:B4"/>
    <mergeCell ref="C3:D4"/>
    <mergeCell ref="F3:G3"/>
    <mergeCell ref="A7:E7"/>
    <mergeCell ref="G5:H6"/>
    <mergeCell ref="F7:J7"/>
    <mergeCell ref="J5:J6"/>
    <mergeCell ref="K5:K6"/>
  </mergeCells>
  <phoneticPr fontId="21" type="noConversion"/>
  <conditionalFormatting sqref="I3:J4">
    <cfRule type="containsText" dxfId="10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L61"/>
  <sheetViews>
    <sheetView view="pageBreakPreview" zoomScaleNormal="100" zoomScaleSheetLayoutView="100" workbookViewId="0">
      <selection activeCell="B15" sqref="B15:C15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2" width="11.25" style="3" customWidth="1"/>
    <col min="13" max="16384" width="9" style="31"/>
  </cols>
  <sheetData>
    <row r="1" spans="1:116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</row>
    <row r="2" spans="1:116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</row>
    <row r="3" spans="1:116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</row>
    <row r="4" spans="1:116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IFERROR(MID(VLOOKUP("台南",發票明細!A:E,5,0),6,8),"")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6" s="30" customFormat="1" ht="20.100000000000001" customHeight="1">
      <c r="A5" s="366" t="s">
        <v>0</v>
      </c>
      <c r="B5" s="362" t="s">
        <v>1</v>
      </c>
      <c r="C5" s="363"/>
      <c r="D5" s="368" t="s">
        <v>2</v>
      </c>
      <c r="E5" s="369" t="s">
        <v>582</v>
      </c>
      <c r="F5" s="368" t="s">
        <v>0</v>
      </c>
      <c r="G5" s="362" t="s">
        <v>1</v>
      </c>
      <c r="H5" s="363"/>
      <c r="I5" s="368" t="s">
        <v>2</v>
      </c>
      <c r="J5" s="369" t="s">
        <v>582</v>
      </c>
      <c r="K5" s="377" t="s">
        <v>910</v>
      </c>
      <c r="L5" s="372"/>
    </row>
    <row r="6" spans="1:116" s="30" customFormat="1" ht="20.100000000000001" customHeight="1" thickBot="1">
      <c r="A6" s="367"/>
      <c r="B6" s="364"/>
      <c r="C6" s="365"/>
      <c r="D6" s="368"/>
      <c r="E6" s="369"/>
      <c r="F6" s="368"/>
      <c r="G6" s="364"/>
      <c r="H6" s="365"/>
      <c r="I6" s="368"/>
      <c r="J6" s="369"/>
      <c r="K6" s="378"/>
      <c r="L6" s="373"/>
    </row>
    <row r="7" spans="1:116" ht="20.100000000000001" customHeight="1" thickBot="1">
      <c r="A7" s="149">
        <v>1</v>
      </c>
      <c r="B7" s="342" t="s">
        <v>943</v>
      </c>
      <c r="C7" s="343" t="str">
        <f>IF(COUNTIF(發票明細!$B:$B,$A7)=0,"",COUNTIF(發票明細!$B:$B,$A7))</f>
        <v/>
      </c>
      <c r="D7" s="96" t="str">
        <f>IF(SUM(SUMIF(發票明細!$B:$B,$A7,發票明細!$L:$L),SUMIF(發票明細!$B:$B,$A7,發票明細!$M:$M))=0,"",SUM(SUMIF(發票明細!$B:$B,$A7,發票明細!$L:$L)))</f>
        <v/>
      </c>
      <c r="E7" s="127" t="str">
        <f>IF(D7="","","V")</f>
        <v/>
      </c>
      <c r="F7" s="149">
        <v>194</v>
      </c>
      <c r="G7" s="342" t="s">
        <v>2905</v>
      </c>
      <c r="H7" s="343" t="str">
        <f>IF(COUNTIF(發票明細!$B:$B,$F7)=0,"",COUNTIF(發票明細!$B:$B,$F7))</f>
        <v/>
      </c>
      <c r="I7" s="89" t="str">
        <f>IF(SUM(SUMIF(發票明細!$B:$B,F7,發票明細!$L:$L),SUMIF(發票明細!$B:$B,F7,發票明細!$M:$M))=0,"",SUM(SUMIF(發票明細!$B:$B,F7,發票明細!$L:$L)))</f>
        <v/>
      </c>
      <c r="J7" s="127" t="str">
        <f>IF(I7="","","V")</f>
        <v/>
      </c>
      <c r="K7" s="12"/>
      <c r="L7" s="12"/>
    </row>
    <row r="8" spans="1:116" ht="20.100000000000001" customHeight="1">
      <c r="A8" s="149">
        <v>2</v>
      </c>
      <c r="B8" s="342" t="s">
        <v>668</v>
      </c>
      <c r="C8" s="343" t="str">
        <f>IF(COUNTIF(發票明細!$B:$B,$A8)=0,"",COUNTIF(發票明細!$B:$B,$A8))</f>
        <v/>
      </c>
      <c r="D8" s="96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36" si="0">IF(D8="","","V")</f>
        <v/>
      </c>
      <c r="F8" s="149">
        <v>196</v>
      </c>
      <c r="G8" s="342" t="s">
        <v>2906</v>
      </c>
      <c r="H8" s="343" t="str">
        <f>IF(COUNTIF(發票明細!$B:$B,$F8)=0,"",COUNTIF(發票明細!$B:$B,$F8))</f>
        <v/>
      </c>
      <c r="I8" s="89" t="str">
        <f>IF(SUM(SUMIF(發票明細!$B:$B,F8,發票明細!$L:$L),SUMIF(發票明細!$B:$B,F8,發票明細!$M:$M))=0,"",SUM(SUMIF(發票明細!$B:$B,F8,發票明細!$L:$L)))</f>
        <v/>
      </c>
      <c r="J8" s="127" t="str">
        <f t="shared" ref="J8:J36" si="1">IF(I8="","","V")</f>
        <v/>
      </c>
      <c r="K8" s="105" t="s">
        <v>938</v>
      </c>
      <c r="L8" s="106" t="s">
        <v>937</v>
      </c>
    </row>
    <row r="9" spans="1:116" ht="20.100000000000001" customHeight="1">
      <c r="A9" s="149">
        <v>3</v>
      </c>
      <c r="B9" s="342" t="s">
        <v>944</v>
      </c>
      <c r="C9" s="343" t="str">
        <f>IF(COUNTIF(發票明細!$B:$B,$A9)=0,"",COUNTIF(發票明細!$B:$B,$A9))</f>
        <v/>
      </c>
      <c r="D9" s="96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49">
        <v>204</v>
      </c>
      <c r="G9" s="342" t="s">
        <v>2907</v>
      </c>
      <c r="H9" s="343" t="str">
        <f>IF(COUNTIF(發票明細!$B:$B,$F9)=0,"",COUNTIF(發票明細!$B:$B,$F9))</f>
        <v/>
      </c>
      <c r="I9" s="89" t="str">
        <f>IF(SUM(SUMIF(發票明細!$B:$B,F9,發票明細!$L:$L),SUMIF(發票明細!$B:$B,F9,發票明細!$M:$M))=0,"",SUM(SUMIF(發票明細!$B:$B,F9,發票明細!$L:$L)))</f>
        <v/>
      </c>
      <c r="J9" s="127" t="str">
        <f t="shared" si="1"/>
        <v/>
      </c>
      <c r="K9" s="114" t="s">
        <v>923</v>
      </c>
      <c r="L9" s="119">
        <f>SUM(COUNTIF(E7:E36,"V"),COUNTIF(J7:J36,"V"))</f>
        <v>0</v>
      </c>
    </row>
    <row r="10" spans="1:116" ht="20.100000000000001" customHeight="1" thickBot="1">
      <c r="A10" s="149">
        <v>9</v>
      </c>
      <c r="B10" s="342" t="s">
        <v>669</v>
      </c>
      <c r="C10" s="343" t="str">
        <f>IF(COUNTIF(發票明細!$B:$B,$A10)=0,"",COUNTIF(發票明細!$B:$B,$A10))</f>
        <v/>
      </c>
      <c r="D10" s="96" t="str">
        <f>IF(SUM(SUMIF(發票明細!$B:$B,$A10,發票明細!$L:$L),SUMIF(發票明細!$B:$B,$A10,發票明細!$M:$M))=0,"",SUM(SUMIF(發票明細!$B:$B,$A10,發票明細!$L:$L)))</f>
        <v/>
      </c>
      <c r="E10" s="127" t="str">
        <f>IF(D10="","","V")</f>
        <v/>
      </c>
      <c r="F10" s="149">
        <v>209</v>
      </c>
      <c r="G10" s="342" t="s">
        <v>2908</v>
      </c>
      <c r="H10" s="343" t="str">
        <f>IF(COUNTIF(發票明細!$B:$B,$F10)=0,"",COUNTIF(發票明細!$B:$B,$F10))</f>
        <v/>
      </c>
      <c r="I10" s="89" t="str">
        <f>IF(SUM(SUMIF(發票明細!$B:$B,F10,發票明細!$L:$L),SUMIF(發票明細!$B:$B,F10,發票明細!$M:$M))=0,"",SUM(SUMIF(發票明細!$B:$B,F10,發票明細!$L:$L)))</f>
        <v/>
      </c>
      <c r="J10" s="127" t="str">
        <f>IF(I10="","","V")</f>
        <v/>
      </c>
      <c r="K10" s="113" t="s">
        <v>941</v>
      </c>
      <c r="L10" s="120">
        <f>SUM(L9)</f>
        <v>0</v>
      </c>
    </row>
    <row r="11" spans="1:116" ht="20.100000000000001" customHeight="1" thickBot="1">
      <c r="A11" s="149">
        <v>13</v>
      </c>
      <c r="B11" s="342" t="s">
        <v>670</v>
      </c>
      <c r="C11" s="343" t="str">
        <f>IF(COUNTIF(發票明細!$B:$B,$A11)=0,"",COUNTIF(發票明細!$B:$B,$A11))</f>
        <v/>
      </c>
      <c r="D11" s="96" t="str">
        <f>IF(SUM(SUMIF(發票明細!$B:$B,$A11,發票明細!$L:$L),SUMIF(發票明細!$B:$B,$A11,發票明細!$M:$M))=0,"",SUM(SUMIF(發票明細!$B:$B,$A11,發票明細!$L:$L)))</f>
        <v/>
      </c>
      <c r="E11" s="127" t="str">
        <f>IF(D11="","","V")</f>
        <v/>
      </c>
      <c r="F11" s="149">
        <v>212</v>
      </c>
      <c r="G11" s="342" t="s">
        <v>2909</v>
      </c>
      <c r="H11" s="343" t="str">
        <f>IF(COUNTIF(發票明細!$B:$B,$F11)=0,"",COUNTIF(發票明細!$B:$B,$F11))</f>
        <v/>
      </c>
      <c r="I11" s="89" t="str">
        <f>IF(SUM(SUMIF(發票明細!$B:$B,F11,發票明細!$L:$L),SUMIF(發票明細!$B:$B,F11,發票明細!$M:$M))=0,"",SUM(SUMIF(發票明細!$B:$B,F11,發票明細!$L:$L)))</f>
        <v/>
      </c>
      <c r="J11" s="127" t="str">
        <f>IF(I11="","","V")</f>
        <v/>
      </c>
      <c r="K11" s="12"/>
      <c r="L11" s="121"/>
    </row>
    <row r="12" spans="1:116" ht="20.100000000000001" customHeight="1">
      <c r="A12" s="149">
        <v>19</v>
      </c>
      <c r="B12" s="342" t="s">
        <v>671</v>
      </c>
      <c r="C12" s="343" t="str">
        <f>IF(COUNTIF(發票明細!$B:$B,$A12)=0,"",COUNTIF(發票明細!$B:$B,$A12))</f>
        <v/>
      </c>
      <c r="D12" s="96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49">
        <v>555</v>
      </c>
      <c r="G12" s="342" t="s">
        <v>2910</v>
      </c>
      <c r="H12" s="343" t="str">
        <f>IF(COUNTIF(發票明細!$B:$B,$F12)=0,"",COUNTIF(發票明細!$B:$B,$F12))</f>
        <v/>
      </c>
      <c r="I12" s="89" t="str">
        <f>IF(SUM(SUMIF(發票明細!$B:$B,F12,發票明細!$L:$L),SUMIF(發票明細!$B:$B,F12,發票明細!$M:$M))=0,"",SUM(SUMIF(發票明細!$B:$B,F12,發票明細!$L:$L)))</f>
        <v/>
      </c>
      <c r="J12" s="127" t="str">
        <f>IF(I12="","","V")</f>
        <v/>
      </c>
      <c r="K12" s="105" t="s">
        <v>938</v>
      </c>
      <c r="L12" s="122" t="s">
        <v>940</v>
      </c>
    </row>
    <row r="13" spans="1:116" ht="20.100000000000001" customHeight="1">
      <c r="A13" s="149">
        <v>43</v>
      </c>
      <c r="B13" s="342" t="s">
        <v>672</v>
      </c>
      <c r="C13" s="343" t="str">
        <f>IF(COUNTIF(發票明細!$B:$B,$A13)=0,"",COUNTIF(發票明細!$B:$B,$A13))</f>
        <v/>
      </c>
      <c r="D13" s="96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49">
        <v>557</v>
      </c>
      <c r="G13" s="342" t="s">
        <v>2911</v>
      </c>
      <c r="H13" s="343" t="str">
        <f>IF(COUNTIF(發票明細!$B:$B,$F13)=0,"",COUNTIF(發票明細!$B:$B,$F13))</f>
        <v/>
      </c>
      <c r="I13" s="89" t="str">
        <f>IF(SUM(SUMIF(發票明細!$B:$B,F13,發票明細!$L:$L),SUMIF(發票明細!$B:$B,F13,發票明細!$M:$M))=0,"",SUM(SUMIF(發票明細!$B:$B,F13,發票明細!$L:$L)))</f>
        <v/>
      </c>
      <c r="J13" s="127" t="str">
        <f t="shared" si="1"/>
        <v/>
      </c>
      <c r="K13" s="114" t="s">
        <v>923</v>
      </c>
      <c r="L13" s="119">
        <f>SUM(D7:D36,I7:I36)</f>
        <v>0</v>
      </c>
    </row>
    <row r="14" spans="1:116" ht="20.100000000000001" customHeight="1" thickBot="1">
      <c r="A14" s="150">
        <v>46</v>
      </c>
      <c r="B14" s="342" t="s">
        <v>673</v>
      </c>
      <c r="C14" s="343" t="str">
        <f>IF(COUNTIF(發票明細!$B:$B,$A14)=0,"",COUNTIF(發票明細!$B:$B,$A14))</f>
        <v/>
      </c>
      <c r="D14" s="96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31"/>
      <c r="G14" s="342"/>
      <c r="H14" s="343" t="str">
        <f>IF(COUNTIF(發票明細!$B:$B,$F14)=0,"",COUNTIF(發票明細!$B:$B,$F14))</f>
        <v/>
      </c>
      <c r="I14" s="89" t="str">
        <f>IF(SUM(SUMIF(發票明細!$B:$B,F14,發票明細!$L:$L),SUMIF(發票明細!$B:$B,F14,發票明細!$M:$M))=0,"",SUM(SUMIF(發票明細!$B:$B,F14,發票明細!$L:$L)))</f>
        <v/>
      </c>
      <c r="J14" s="127" t="str">
        <f t="shared" si="1"/>
        <v/>
      </c>
      <c r="K14" s="113" t="s">
        <v>941</v>
      </c>
      <c r="L14" s="120">
        <f>SUM(L13)</f>
        <v>0</v>
      </c>
    </row>
    <row r="15" spans="1:116" ht="20.100000000000001" customHeight="1">
      <c r="A15" s="149">
        <v>47</v>
      </c>
      <c r="B15" s="342" t="s">
        <v>674</v>
      </c>
      <c r="C15" s="343" t="str">
        <f>IF(COUNTIF(發票明細!$B:$B,$A15)=0,"",COUNTIF(發票明細!$B:$B,$A15))</f>
        <v/>
      </c>
      <c r="D15" s="96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31"/>
      <c r="G15" s="342"/>
      <c r="H15" s="343" t="str">
        <f>IF(COUNTIF(發票明細!$B:$B,$F15)=0,"",COUNTIF(發票明細!$B:$B,$F15))</f>
        <v/>
      </c>
      <c r="I15" s="89" t="str">
        <f>IF(SUM(SUMIF(發票明細!$B:$B,F15,發票明細!$L:$L),SUMIF(發票明細!$B:$B,F15,發票明細!$M:$M))=0,"",SUM(SUMIF(發票明細!$B:$B,F15,發票明細!$L:$L)))</f>
        <v/>
      </c>
      <c r="J15" s="127" t="str">
        <f t="shared" si="1"/>
        <v/>
      </c>
      <c r="K15" s="12"/>
      <c r="L15" s="12"/>
    </row>
    <row r="16" spans="1:116" ht="20.100000000000001" customHeight="1">
      <c r="A16" s="149">
        <v>49</v>
      </c>
      <c r="B16" s="342" t="s">
        <v>675</v>
      </c>
      <c r="C16" s="343" t="str">
        <f>IF(COUNTIF(發票明細!$B:$B,$A16)=0,"",COUNTIF(發票明細!$B:$B,$A16))</f>
        <v/>
      </c>
      <c r="D16" s="96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31"/>
      <c r="G16" s="342"/>
      <c r="H16" s="343" t="str">
        <f>IF(COUNTIF(發票明細!$B:$B,$F16)=0,"",COUNTIF(發票明細!$B:$B,$F16))</f>
        <v/>
      </c>
      <c r="I16" s="89" t="str">
        <f>IF(SUM(SUMIF(發票明細!$B:$B,F16,發票明細!$L:$L),SUMIF(發票明細!$B:$B,F16,發票明細!$M:$M))=0,"",SUM(SUMIF(發票明細!$B:$B,F16,發票明細!$L:$L)))</f>
        <v/>
      </c>
      <c r="J16" s="127" t="str">
        <f t="shared" si="1"/>
        <v/>
      </c>
      <c r="K16" s="12"/>
      <c r="L16" s="12"/>
    </row>
    <row r="17" spans="1:12" ht="20.100000000000001" customHeight="1">
      <c r="A17" s="151">
        <v>50</v>
      </c>
      <c r="B17" s="342" t="s">
        <v>676</v>
      </c>
      <c r="C17" s="343" t="str">
        <f>IF(COUNTIF(發票明細!$B:$B,$A17)=0,"",COUNTIF(發票明細!$B:$B,$A17))</f>
        <v/>
      </c>
      <c r="D17" s="96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131"/>
      <c r="G17" s="342"/>
      <c r="H17" s="343" t="str">
        <f>IF(COUNTIF(發票明細!$B:$B,$F17)=0,"",COUNTIF(發票明細!$B:$B,$F17))</f>
        <v/>
      </c>
      <c r="I17" s="89" t="str">
        <f>IF(SUM(SUMIF(發票明細!$B:$B,F17,發票明細!$L:$L),SUMIF(發票明細!$B:$B,F17,發票明細!$M:$M))=0,"",SUM(SUMIF(發票明細!$B:$B,F17,發票明細!$L:$L)))</f>
        <v/>
      </c>
      <c r="J17" s="127" t="str">
        <f t="shared" si="1"/>
        <v/>
      </c>
      <c r="K17" s="12"/>
      <c r="L17" s="12"/>
    </row>
    <row r="18" spans="1:12" ht="20.100000000000001" customHeight="1">
      <c r="A18" s="151">
        <v>52</v>
      </c>
      <c r="B18" s="342" t="s">
        <v>677</v>
      </c>
      <c r="C18" s="343" t="str">
        <f>IF(COUNTIF(發票明細!$B:$B,$A18)=0,"",COUNTIF(發票明細!$B:$B,$A18))</f>
        <v/>
      </c>
      <c r="D18" s="96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131"/>
      <c r="G18" s="342"/>
      <c r="H18" s="343" t="str">
        <f>IF(COUNTIF(發票明細!$B:$B,$F18)=0,"",COUNTIF(發票明細!$B:$B,$F18))</f>
        <v/>
      </c>
      <c r="I18" s="89" t="str">
        <f>IF(SUM(SUMIF(發票明細!$B:$B,F18,發票明細!$L:$L),SUMIF(發票明細!$B:$B,F18,發票明細!$M:$M))=0,"",SUM(SUMIF(發票明細!$B:$B,F18,發票明細!$L:$L)))</f>
        <v/>
      </c>
      <c r="J18" s="127" t="str">
        <f t="shared" si="1"/>
        <v/>
      </c>
      <c r="K18" s="12"/>
      <c r="L18" s="12"/>
    </row>
    <row r="19" spans="1:12" ht="20.100000000000001" customHeight="1">
      <c r="A19" s="151">
        <v>53</v>
      </c>
      <c r="B19" s="342" t="s">
        <v>678</v>
      </c>
      <c r="C19" s="343" t="str">
        <f>IF(COUNTIF(發票明細!$B:$B,$A19)=0,"",COUNTIF(發票明細!$B:$B,$A19))</f>
        <v/>
      </c>
      <c r="D19" s="96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131"/>
      <c r="G19" s="342"/>
      <c r="H19" s="343" t="str">
        <f>IF(COUNTIF(發票明細!$B:$B,$F19)=0,"",COUNTIF(發票明細!$B:$B,$F19))</f>
        <v/>
      </c>
      <c r="I19" s="89" t="str">
        <f>IF(SUM(SUMIF(發票明細!$B:$B,F19,發票明細!$L:$L),SUMIF(發票明細!$B:$B,F19,發票明細!$M:$M))=0,"",SUM(SUMIF(發票明細!$B:$B,F19,發票明細!$L:$L)))</f>
        <v/>
      </c>
      <c r="J19" s="127" t="str">
        <f t="shared" si="1"/>
        <v/>
      </c>
      <c r="K19" s="12"/>
      <c r="L19" s="12"/>
    </row>
    <row r="20" spans="1:12" ht="20.100000000000001" customHeight="1">
      <c r="A20" s="151">
        <v>60</v>
      </c>
      <c r="B20" s="342" t="s">
        <v>679</v>
      </c>
      <c r="C20" s="343" t="str">
        <f>IF(COUNTIF(發票明細!$B:$B,$A20)=0,"",COUNTIF(發票明細!$B:$B,$A20))</f>
        <v/>
      </c>
      <c r="D20" s="96" t="str">
        <f>IF(SUM(SUMIF(發票明細!$B:$B,$A20,發票明細!$L:$L),SUMIF(發票明細!$B:$B,$A20,發票明細!$M:$M))=0,"",SUM(SUMIF(發票明細!$B:$B,$A20,發票明細!$L:$L)))</f>
        <v/>
      </c>
      <c r="E20" s="127" t="str">
        <f t="shared" si="0"/>
        <v/>
      </c>
      <c r="F20" s="131"/>
      <c r="G20" s="342"/>
      <c r="H20" s="343" t="str">
        <f>IF(COUNTIF(發票明細!$B:$B,$F20)=0,"",COUNTIF(發票明細!$B:$B,$F20))</f>
        <v/>
      </c>
      <c r="I20" s="89" t="str">
        <f>IF(SUM(SUMIF(發票明細!$B:$B,F20,發票明細!$L:$L),SUMIF(發票明細!$B:$B,F20,發票明細!$M:$M))=0,"",SUM(SUMIF(發票明細!$B:$B,F20,發票明細!$L:$L)))</f>
        <v/>
      </c>
      <c r="J20" s="127" t="str">
        <f t="shared" si="1"/>
        <v/>
      </c>
      <c r="K20" s="12"/>
      <c r="L20" s="12"/>
    </row>
    <row r="21" spans="1:12" ht="20.100000000000001" customHeight="1">
      <c r="A21" s="151">
        <v>83</v>
      </c>
      <c r="B21" s="342" t="s">
        <v>680</v>
      </c>
      <c r="C21" s="343" t="str">
        <f>IF(COUNTIF(發票明細!$B:$B,$A21)=0,"",COUNTIF(發票明細!$B:$B,$A21))</f>
        <v/>
      </c>
      <c r="D21" s="96" t="str">
        <f>IF(SUM(SUMIF(發票明細!$B:$B,$A21,發票明細!$L:$L),SUMIF(發票明細!$B:$B,$A21,發票明細!$M:$M))=0,"",SUM(SUMIF(發票明細!$B:$B,$A21,發票明細!$L:$L)))</f>
        <v/>
      </c>
      <c r="E21" s="127" t="str">
        <f t="shared" si="0"/>
        <v/>
      </c>
      <c r="F21" s="131"/>
      <c r="G21" s="342"/>
      <c r="H21" s="343" t="str">
        <f>IF(COUNTIF(發票明細!$B:$B,$F21)=0,"",COUNTIF(發票明細!$B:$B,$F21))</f>
        <v/>
      </c>
      <c r="I21" s="89" t="str">
        <f>IF(SUM(SUMIF(發票明細!$B:$B,F21,發票明細!$L:$L),SUMIF(發票明細!$B:$B,F21,發票明細!$M:$M))=0,"",SUM(SUMIF(發票明細!$B:$B,F21,發票明細!$L:$L)))</f>
        <v/>
      </c>
      <c r="J21" s="127" t="str">
        <f t="shared" si="1"/>
        <v/>
      </c>
      <c r="K21" s="12"/>
      <c r="L21" s="12"/>
    </row>
    <row r="22" spans="1:12" ht="20.100000000000001" customHeight="1">
      <c r="A22" s="151">
        <v>98</v>
      </c>
      <c r="B22" s="342" t="s">
        <v>681</v>
      </c>
      <c r="C22" s="343" t="str">
        <f>IF(COUNTIF(發票明細!$B:$B,$A22)=0,"",COUNTIF(發票明細!$B:$B,$A22))</f>
        <v/>
      </c>
      <c r="D22" s="96" t="str">
        <f>IF(SUM(SUMIF(發票明細!$B:$B,$A22,發票明細!$L:$L),SUMIF(發票明細!$B:$B,$A22,發票明細!$M:$M))=0,"",SUM(SUMIF(發票明細!$B:$B,$A22,發票明細!$L:$L)))</f>
        <v/>
      </c>
      <c r="E22" s="127" t="str">
        <f t="shared" si="0"/>
        <v/>
      </c>
      <c r="F22" s="131"/>
      <c r="G22" s="342"/>
      <c r="H22" s="343" t="str">
        <f>IF(COUNTIF(發票明細!$B:$B,$F22)=0,"",COUNTIF(發票明細!$B:$B,$F22))</f>
        <v/>
      </c>
      <c r="I22" s="89" t="str">
        <f>IF(SUM(SUMIF(發票明細!$B:$B,F22,發票明細!$L:$L),SUMIF(發票明細!$B:$B,F22,發票明細!$M:$M))=0,"",SUM(SUMIF(發票明細!$B:$B,F22,發票明細!$L:$L)))</f>
        <v/>
      </c>
      <c r="J22" s="127" t="str">
        <f t="shared" si="1"/>
        <v/>
      </c>
      <c r="K22" s="12"/>
      <c r="L22" s="12"/>
    </row>
    <row r="23" spans="1:12" ht="20.100000000000001" customHeight="1">
      <c r="A23" s="152">
        <v>102</v>
      </c>
      <c r="B23" s="342" t="s">
        <v>920</v>
      </c>
      <c r="C23" s="343" t="str">
        <f>IF(COUNTIF(發票明細!$B:$B,$A23)=0,"",COUNTIF(發票明細!$B:$B,$A23))</f>
        <v/>
      </c>
      <c r="D23" s="96" t="str">
        <f>IF(SUM(SUMIF(發票明細!$B:$B,$A23,發票明細!$L:$L),SUMIF(發票明細!$B:$B,$A23,發票明細!$M:$M))=0,"",SUM(SUMIF(發票明細!$B:$B,$A23,發票明細!$L:$L)))</f>
        <v/>
      </c>
      <c r="E23" s="127" t="str">
        <f t="shared" si="0"/>
        <v/>
      </c>
      <c r="F23" s="131"/>
      <c r="G23" s="342"/>
      <c r="H23" s="343" t="str">
        <f>IF(COUNTIF(發票明細!$B:$B,$F23)=0,"",COUNTIF(發票明細!$B:$B,$F23))</f>
        <v/>
      </c>
      <c r="I23" s="89" t="str">
        <f>IF(SUM(SUMIF(發票明細!$B:$B,F23,發票明細!$L:$L),SUMIF(發票明細!$B:$B,F23,發票明細!$M:$M))=0,"",SUM(SUMIF(發票明細!$B:$B,F23,發票明細!$L:$L)))</f>
        <v/>
      </c>
      <c r="J23" s="127" t="str">
        <f t="shared" si="1"/>
        <v/>
      </c>
      <c r="L23" s="117"/>
    </row>
    <row r="24" spans="1:12" ht="20.100000000000001" customHeight="1">
      <c r="A24" s="151">
        <v>106</v>
      </c>
      <c r="B24" s="342" t="s">
        <v>682</v>
      </c>
      <c r="C24" s="343" t="str">
        <f>IF(COUNTIF(發票明細!$B:$B,$A24)=0,"",COUNTIF(發票明細!$B:$B,$A24))</f>
        <v/>
      </c>
      <c r="D24" s="96" t="str">
        <f>IF(SUM(SUMIF(發票明細!$B:$B,$A24,發票明細!$L:$L),SUMIF(發票明細!$B:$B,$A24,發票明細!$M:$M))=0,"",SUM(SUMIF(發票明細!$B:$B,$A24,發票明細!$L:$L)))</f>
        <v/>
      </c>
      <c r="E24" s="127" t="str">
        <f t="shared" si="0"/>
        <v/>
      </c>
      <c r="F24" s="131"/>
      <c r="G24" s="342"/>
      <c r="H24" s="343" t="str">
        <f>IF(COUNTIF(發票明細!$B:$B,$F24)=0,"",COUNTIF(發票明細!$B:$B,$F24))</f>
        <v/>
      </c>
      <c r="I24" s="89" t="str">
        <f>IF(SUM(SUMIF(發票明細!$B:$B,F24,發票明細!$L:$L),SUMIF(發票明細!$B:$B,F24,發票明細!$M:$M))=0,"",SUM(SUMIF(發票明細!$B:$B,F24,發票明細!$L:$L)))</f>
        <v/>
      </c>
      <c r="J24" s="127" t="str">
        <f t="shared" si="1"/>
        <v/>
      </c>
      <c r="L24" s="2"/>
    </row>
    <row r="25" spans="1:12" ht="20.100000000000001" customHeight="1">
      <c r="A25" s="150">
        <v>111</v>
      </c>
      <c r="B25" s="342" t="s">
        <v>683</v>
      </c>
      <c r="C25" s="343" t="str">
        <f>IF(COUNTIF(發票明細!$B:$B,$A25)=0,"",COUNTIF(發票明細!$B:$B,$A25))</f>
        <v/>
      </c>
      <c r="D25" s="96" t="str">
        <f>IF(SUM(SUMIF(發票明細!$B:$B,$A25,發票明細!$L:$L),SUMIF(發票明細!$B:$B,$A25,發票明細!$M:$M))=0,"",SUM(SUMIF(發票明細!$B:$B,$A25,發票明細!$L:$L)))</f>
        <v/>
      </c>
      <c r="E25" s="127" t="str">
        <f t="shared" si="0"/>
        <v/>
      </c>
      <c r="F25" s="131"/>
      <c r="G25" s="342"/>
      <c r="H25" s="343" t="str">
        <f>IF(COUNTIF(發票明細!$B:$B,$F25)=0,"",COUNTIF(發票明細!$B:$B,$F25))</f>
        <v/>
      </c>
      <c r="I25" s="89" t="str">
        <f>IF(SUM(SUMIF(發票明細!$B:$B,F25,發票明細!$L:$L),SUMIF(發票明細!$B:$B,F25,發票明細!$M:$M))=0,"",SUM(SUMIF(發票明細!$B:$B,F25,發票明細!$L:$L)))</f>
        <v/>
      </c>
      <c r="J25" s="127" t="str">
        <f t="shared" si="1"/>
        <v/>
      </c>
      <c r="L25" s="117"/>
    </row>
    <row r="26" spans="1:12" ht="20.100000000000001" customHeight="1">
      <c r="A26" s="149">
        <v>113</v>
      </c>
      <c r="B26" s="342" t="s">
        <v>684</v>
      </c>
      <c r="C26" s="343" t="str">
        <f>IF(COUNTIF(發票明細!$B:$B,$A26)=0,"",COUNTIF(發票明細!$B:$B,$A26))</f>
        <v/>
      </c>
      <c r="D26" s="96" t="str">
        <f>IF(SUM(SUMIF(發票明細!$B:$B,$A26,發票明細!$L:$L),SUMIF(發票明細!$B:$B,$A26,發票明細!$M:$M))=0,"",SUM(SUMIF(發票明細!$B:$B,$A26,發票明細!$L:$L)))</f>
        <v/>
      </c>
      <c r="E26" s="127" t="str">
        <f t="shared" si="0"/>
        <v/>
      </c>
      <c r="F26" s="131"/>
      <c r="G26" s="342"/>
      <c r="H26" s="343" t="str">
        <f>IF(COUNTIF(發票明細!$B:$B,$F26)=0,"",COUNTIF(發票明細!$B:$B,$F26))</f>
        <v/>
      </c>
      <c r="I26" s="89" t="str">
        <f>IF(SUM(SUMIF(發票明細!$B:$B,F26,發票明細!$L:$L),SUMIF(發票明細!$B:$B,F26,發票明細!$M:$M))=0,"",SUM(SUMIF(發票明細!$B:$B,F26,發票明細!$L:$L)))</f>
        <v/>
      </c>
      <c r="J26" s="127" t="str">
        <f t="shared" si="1"/>
        <v/>
      </c>
      <c r="L26" s="2"/>
    </row>
    <row r="27" spans="1:12" ht="20.100000000000001" customHeight="1">
      <c r="A27" s="149">
        <v>115</v>
      </c>
      <c r="B27" s="342" t="s">
        <v>685</v>
      </c>
      <c r="C27" s="343" t="str">
        <f>IF(COUNTIF(發票明細!$B:$B,$A27)=0,"",COUNTIF(發票明細!$B:$B,$A27))</f>
        <v/>
      </c>
      <c r="D27" s="96" t="str">
        <f>IF(SUM(SUMIF(發票明細!$B:$B,$A27,發票明細!$L:$L),SUMIF(發票明細!$B:$B,$A27,發票明細!$M:$M))=0,"",SUM(SUMIF(發票明細!$B:$B,$A27,發票明細!$L:$L)))</f>
        <v/>
      </c>
      <c r="E27" s="127" t="str">
        <f t="shared" si="0"/>
        <v/>
      </c>
      <c r="F27" s="131"/>
      <c r="G27" s="342"/>
      <c r="H27" s="343" t="str">
        <f>IF(COUNTIF(發票明細!$B:$B,$F27)=0,"",COUNTIF(發票明細!$B:$B,$F27))</f>
        <v/>
      </c>
      <c r="I27" s="89" t="str">
        <f>IF(SUM(SUMIF(發票明細!$B:$B,F27,發票明細!$L:$L),SUMIF(發票明細!$B:$B,F27,發票明細!$M:$M))=0,"",SUM(SUMIF(發票明細!$B:$B,F27,發票明細!$L:$L)))</f>
        <v/>
      </c>
      <c r="J27" s="127" t="str">
        <f t="shared" si="1"/>
        <v/>
      </c>
      <c r="L27" s="2"/>
    </row>
    <row r="28" spans="1:12" ht="20.100000000000001" customHeight="1">
      <c r="A28" s="153">
        <v>118</v>
      </c>
      <c r="B28" s="342" t="s">
        <v>686</v>
      </c>
      <c r="C28" s="343" t="str">
        <f>IF(COUNTIF(發票明細!$B:$B,$A28)=0,"",COUNTIF(發票明細!$B:$B,$A28))</f>
        <v/>
      </c>
      <c r="D28" s="96" t="str">
        <f>IF(SUM(SUMIF(發票明細!$B:$B,$A28,發票明細!$L:$L),SUMIF(發票明細!$B:$B,$A28,發票明細!$M:$M))=0,"",SUM(SUMIF(發票明細!$B:$B,$A28,發票明細!$L:$L)))</f>
        <v/>
      </c>
      <c r="E28" s="127" t="str">
        <f t="shared" si="0"/>
        <v/>
      </c>
      <c r="F28" s="131"/>
      <c r="G28" s="342"/>
      <c r="H28" s="343" t="str">
        <f>IF(COUNTIF(發票明細!$B:$B,$F28)=0,"",COUNTIF(發票明細!$B:$B,$F28))</f>
        <v/>
      </c>
      <c r="I28" s="89" t="str">
        <f>IF(SUM(SUMIF(發票明細!$B:$B,F28,發票明細!$L:$L),SUMIF(發票明細!$B:$B,F28,發票明細!$M:$M))=0,"",SUM(SUMIF(發票明細!$B:$B,F28,發票明細!$L:$L)))</f>
        <v/>
      </c>
      <c r="J28" s="127" t="str">
        <f t="shared" si="1"/>
        <v/>
      </c>
      <c r="L28" s="2"/>
    </row>
    <row r="29" spans="1:12" ht="20.100000000000001" customHeight="1">
      <c r="A29" s="149">
        <v>156</v>
      </c>
      <c r="B29" s="342" t="s">
        <v>687</v>
      </c>
      <c r="C29" s="343" t="str">
        <f>IF(COUNTIF(發票明細!$B:$B,$A29)=0,"",COUNTIF(發票明細!$B:$B,$A29))</f>
        <v/>
      </c>
      <c r="D29" s="96" t="str">
        <f>IF(SUM(SUMIF(發票明細!$B:$B,$A29,發票明細!$L:$L),SUMIF(發票明細!$B:$B,$A29,發票明細!$M:$M))=0,"",SUM(SUMIF(發票明細!$B:$B,$A29,發票明細!$L:$L)))</f>
        <v/>
      </c>
      <c r="E29" s="127" t="str">
        <f t="shared" si="0"/>
        <v/>
      </c>
      <c r="F29" s="131"/>
      <c r="G29" s="342"/>
      <c r="H29" s="343" t="str">
        <f>IF(COUNTIF(發票明細!$B:$B,$F29)=0,"",COUNTIF(發票明細!$B:$B,$F29))</f>
        <v/>
      </c>
      <c r="I29" s="89" t="str">
        <f>IF(SUM(SUMIF(發票明細!$B:$B,F29,發票明細!$L:$L),SUMIF(發票明細!$B:$B,F29,發票明細!$M:$M))=0,"",SUM(SUMIF(發票明細!$B:$B,F29,發票明細!$L:$L)))</f>
        <v/>
      </c>
      <c r="J29" s="127" t="str">
        <f t="shared" si="1"/>
        <v/>
      </c>
      <c r="L29" s="2"/>
    </row>
    <row r="30" spans="1:12" ht="20.100000000000001" customHeight="1">
      <c r="A30" s="149">
        <v>158</v>
      </c>
      <c r="B30" s="342" t="s">
        <v>688</v>
      </c>
      <c r="C30" s="343" t="str">
        <f>IF(COUNTIF(發票明細!$B:$B,$A30)=0,"",COUNTIF(發票明細!$B:$B,$A30))</f>
        <v/>
      </c>
      <c r="D30" s="96" t="str">
        <f>IF(SUM(SUMIF(發票明細!$B:$B,$A30,發票明細!$L:$L),SUMIF(發票明細!$B:$B,$A30,發票明細!$M:$M))=0,"",SUM(SUMIF(發票明細!$B:$B,$A30,發票明細!$L:$L)))</f>
        <v/>
      </c>
      <c r="E30" s="127" t="str">
        <f t="shared" si="0"/>
        <v/>
      </c>
      <c r="F30" s="131"/>
      <c r="G30" s="342"/>
      <c r="H30" s="343" t="str">
        <f>IF(COUNTIF(發票明細!$B:$B,$F30)=0,"",COUNTIF(發票明細!$B:$B,$F30))</f>
        <v/>
      </c>
      <c r="I30" s="89" t="str">
        <f>IF(SUM(SUMIF(發票明細!$B:$B,F30,發票明細!$L:$L),SUMIF(發票明細!$B:$B,F30,發票明細!$M:$M))=0,"",SUM(SUMIF(發票明細!$B:$B,F30,發票明細!$L:$L)))</f>
        <v/>
      </c>
      <c r="J30" s="127" t="str">
        <f t="shared" si="1"/>
        <v/>
      </c>
      <c r="K30" s="45"/>
      <c r="L30" s="46"/>
    </row>
    <row r="31" spans="1:12" ht="20.100000000000001" customHeight="1">
      <c r="A31" s="149">
        <v>160</v>
      </c>
      <c r="B31" s="342" t="s">
        <v>689</v>
      </c>
      <c r="C31" s="343" t="str">
        <f>IF(COUNTIF(發票明細!$B:$B,$A31)=0,"",COUNTIF(發票明細!$B:$B,$A31))</f>
        <v/>
      </c>
      <c r="D31" s="96" t="str">
        <f>IF(SUM(SUMIF(發票明細!$B:$B,$A31,發票明細!$L:$L),SUMIF(發票明細!$B:$B,$A31,發票明細!$M:$M))=0,"",SUM(SUMIF(發票明細!$B:$B,$A31,發票明細!$L:$L)))</f>
        <v/>
      </c>
      <c r="E31" s="127" t="str">
        <f t="shared" si="0"/>
        <v/>
      </c>
      <c r="F31" s="131"/>
      <c r="G31" s="342"/>
      <c r="H31" s="343" t="str">
        <f>IF(COUNTIF(發票明細!$B:$B,$F31)=0,"",COUNTIF(發票明細!$B:$B,$F31))</f>
        <v/>
      </c>
      <c r="I31" s="89" t="str">
        <f>IF(SUM(SUMIF(發票明細!$B:$B,F31,發票明細!$L:$L),SUMIF(發票明細!$B:$B,F31,發票明細!$M:$M))=0,"",SUM(SUMIF(發票明細!$B:$B,F31,發票明細!$L:$L)))</f>
        <v/>
      </c>
      <c r="J31" s="127" t="str">
        <f t="shared" si="1"/>
        <v/>
      </c>
      <c r="K31" s="47"/>
      <c r="L31" s="47"/>
    </row>
    <row r="32" spans="1:12" ht="20.100000000000001" customHeight="1">
      <c r="A32" s="149">
        <v>162</v>
      </c>
      <c r="B32" s="342" t="s">
        <v>690</v>
      </c>
      <c r="C32" s="343" t="str">
        <f>IF(COUNTIF(發票明細!$B:$B,$A32)=0,"",COUNTIF(發票明細!$B:$B,$A32))</f>
        <v/>
      </c>
      <c r="D32" s="96" t="str">
        <f>IF(SUM(SUMIF(發票明細!$B:$B,$A32,發票明細!$L:$L),SUMIF(發票明細!$B:$B,$A32,發票明細!$M:$M))=0,"",SUM(SUMIF(發票明細!$B:$B,$A32,發票明細!$L:$L)))</f>
        <v/>
      </c>
      <c r="E32" s="127" t="str">
        <f t="shared" si="0"/>
        <v/>
      </c>
      <c r="F32" s="131"/>
      <c r="G32" s="342"/>
      <c r="H32" s="343" t="str">
        <f>IF(COUNTIF(發票明細!$B:$B,$F32)=0,"",COUNTIF(發票明細!$B:$B,$F32))</f>
        <v/>
      </c>
      <c r="I32" s="89" t="str">
        <f>IF(SUM(SUMIF(發票明細!$B:$B,F32,發票明細!$L:$L),SUMIF(發票明細!$B:$B,F32,發票明細!$M:$M))=0,"",SUM(SUMIF(發票明細!$B:$B,F32,發票明細!$L:$L)))</f>
        <v/>
      </c>
      <c r="J32" s="127" t="str">
        <f t="shared" si="1"/>
        <v/>
      </c>
      <c r="K32" s="47"/>
      <c r="L32" s="47"/>
    </row>
    <row r="33" spans="1:15" ht="20.100000000000001" customHeight="1">
      <c r="A33" s="154">
        <v>170</v>
      </c>
      <c r="B33" s="342" t="s">
        <v>871</v>
      </c>
      <c r="C33" s="343" t="str">
        <f>IF(COUNTIF(發票明細!$B:$B,$A33)=0,"",COUNTIF(發票明細!$B:$B,$A33))</f>
        <v/>
      </c>
      <c r="D33" s="96" t="str">
        <f>IF(SUM(SUMIF(發票明細!$B:$B,$A33,發票明細!$L:$L),SUMIF(發票明細!$B:$B,$A33,發票明細!$M:$M))=0,"",SUM(SUMIF(發票明細!$B:$B,$A33,發票明細!$L:$L)))</f>
        <v/>
      </c>
      <c r="E33" s="127" t="str">
        <f t="shared" si="0"/>
        <v/>
      </c>
      <c r="F33" s="131"/>
      <c r="G33" s="342"/>
      <c r="H33" s="343" t="str">
        <f>IF(COUNTIF(發票明細!$B:$B,$F33)=0,"",COUNTIF(發票明細!$B:$B,$F33))</f>
        <v/>
      </c>
      <c r="I33" s="89" t="str">
        <f>IF(SUM(SUMIF(發票明細!$B:$B,F33,發票明細!$L:$L),SUMIF(發票明細!$B:$B,F33,發票明細!$M:$M))=0,"",SUM(SUMIF(發票明細!$B:$B,F33,發票明細!$L:$L)))</f>
        <v/>
      </c>
      <c r="J33" s="127" t="str">
        <f t="shared" si="1"/>
        <v/>
      </c>
      <c r="K33" s="45"/>
      <c r="L33" s="46"/>
    </row>
    <row r="34" spans="1:15" ht="20.100000000000001" customHeight="1">
      <c r="A34" s="154">
        <v>175</v>
      </c>
      <c r="B34" s="342" t="s">
        <v>691</v>
      </c>
      <c r="C34" s="343" t="str">
        <f>IF(COUNTIF(發票明細!$B:$B,$A34)=0,"",COUNTIF(發票明細!$B:$B,$A34))</f>
        <v/>
      </c>
      <c r="D34" s="96" t="str">
        <f>IF(SUM(SUMIF(發票明細!$B:$B,$A34,發票明細!$L:$L),SUMIF(發票明細!$B:$B,$A34,發票明細!$M:$M))=0,"",SUM(SUMIF(發票明細!$B:$B,$A34,發票明細!$L:$L)))</f>
        <v/>
      </c>
      <c r="E34" s="127" t="str">
        <f t="shared" si="0"/>
        <v/>
      </c>
      <c r="F34" s="131"/>
      <c r="G34" s="342"/>
      <c r="H34" s="343" t="str">
        <f>IF(COUNTIF(發票明細!$B:$B,$F34)=0,"",COUNTIF(發票明細!$B:$B,$F34))</f>
        <v/>
      </c>
      <c r="I34" s="89" t="str">
        <f>IF(SUM(SUMIF(發票明細!$B:$B,F34,發票明細!$L:$L),SUMIF(發票明細!$B:$B,F34,發票明細!$M:$M))=0,"",SUM(SUMIF(發票明細!$B:$B,F34,發票明細!$L:$L)))</f>
        <v/>
      </c>
      <c r="J34" s="127" t="str">
        <f t="shared" si="1"/>
        <v/>
      </c>
      <c r="K34" s="48"/>
      <c r="L34" s="47"/>
    </row>
    <row r="35" spans="1:15" ht="20.100000000000001" customHeight="1">
      <c r="A35" s="154">
        <v>176</v>
      </c>
      <c r="B35" s="342" t="s">
        <v>692</v>
      </c>
      <c r="C35" s="343" t="str">
        <f>IF(COUNTIF(發票明細!$B:$B,$A35)=0,"",COUNTIF(發票明細!$B:$B,$A35))</f>
        <v/>
      </c>
      <c r="D35" s="96" t="str">
        <f>IF(SUM(SUMIF(發票明細!$B:$B,$A35,發票明細!$L:$L),SUMIF(發票明細!$B:$B,$A35,發票明細!$M:$M))=0,"",SUM(SUMIF(發票明細!$B:$B,$A35,發票明細!$L:$L)))</f>
        <v/>
      </c>
      <c r="E35" s="127" t="str">
        <f t="shared" si="0"/>
        <v/>
      </c>
      <c r="F35" s="131"/>
      <c r="G35" s="342"/>
      <c r="H35" s="343" t="str">
        <f>IF(COUNTIF(發票明細!$B:$B,$F35)=0,"",COUNTIF(發票明細!$B:$B,$F35))</f>
        <v/>
      </c>
      <c r="I35" s="89" t="str">
        <f>IF(SUM(SUMIF(發票明細!$B:$B,F35,發票明細!$L:$L),SUMIF(發票明細!$B:$B,F35,發票明細!$M:$M))=0,"",SUM(SUMIF(發票明細!$B:$B,F35,發票明細!$L:$L)))</f>
        <v/>
      </c>
      <c r="J35" s="127" t="str">
        <f t="shared" si="1"/>
        <v/>
      </c>
      <c r="K35" s="47"/>
      <c r="L35" s="47"/>
    </row>
    <row r="36" spans="1:15" ht="20.100000000000001" customHeight="1">
      <c r="A36" s="149">
        <v>183</v>
      </c>
      <c r="B36" s="342" t="s">
        <v>693</v>
      </c>
      <c r="C36" s="343" t="str">
        <f>IF(COUNTIF(發票明細!$B:$B,$A36)=0,"",COUNTIF(發票明細!$B:$B,$A36))</f>
        <v/>
      </c>
      <c r="D36" s="96" t="str">
        <f>IF(SUM(SUMIF(發票明細!$B:$B,$A36,發票明細!$L:$L),SUMIF(發票明細!$B:$B,$A36,發票明細!$M:$M))=0,"",SUM(SUMIF(發票明細!$B:$B,$A36,發票明細!$L:$L)))</f>
        <v/>
      </c>
      <c r="E36" s="127" t="str">
        <f t="shared" si="0"/>
        <v/>
      </c>
      <c r="F36" s="131"/>
      <c r="G36" s="342"/>
      <c r="H36" s="343" t="str">
        <f>IF(COUNTIF(發票明細!$B:$B,$F36)=0,"",COUNTIF(發票明細!$B:$B,$F36))</f>
        <v/>
      </c>
      <c r="I36" s="89" t="str">
        <f>IF(SUM(SUMIF(發票明細!$B:$B,F36,發票明細!$L:$L),SUMIF(發票明細!$B:$B,F36,發票明細!$M:$M))=0,"",SUM(SUMIF(發票明細!$B:$B,F36,發票明細!$L:$L)))</f>
        <v/>
      </c>
      <c r="J36" s="127" t="str">
        <f t="shared" si="1"/>
        <v/>
      </c>
      <c r="K36" s="34"/>
      <c r="L36" s="2"/>
    </row>
    <row r="37" spans="1:15" ht="16.149999999999999" customHeight="1" thickBot="1">
      <c r="A37" s="407" t="s">
        <v>908</v>
      </c>
      <c r="B37" s="407"/>
      <c r="C37" s="407"/>
      <c r="D37" s="85" t="str">
        <f>IF(SUM('寄單總表(小北實業.台南以南)'!$L$12,$L$32)=0,"","小北實業")</f>
        <v/>
      </c>
      <c r="E37" s="93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408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408"/>
      <c r="H37" s="85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9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94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66"/>
      <c r="L37" s="65"/>
    </row>
    <row r="38" spans="1:15" ht="35.25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</row>
    <row r="39" spans="1:15" ht="42.6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ht="24.4" customHeight="1">
      <c r="B46" s="2"/>
      <c r="C46" s="2"/>
      <c r="D46" s="5"/>
      <c r="E46" s="5"/>
      <c r="F46" s="5"/>
      <c r="G46" s="9"/>
      <c r="H46" s="2"/>
      <c r="I46" s="5"/>
      <c r="J46" s="5"/>
      <c r="K46" s="7"/>
      <c r="L46" s="7"/>
    </row>
    <row r="47" spans="1:15" ht="24.4" customHeight="1">
      <c r="B47" s="2"/>
      <c r="C47" s="2"/>
      <c r="D47" s="30"/>
      <c r="E47" s="2"/>
      <c r="F47" s="5"/>
      <c r="G47" s="9"/>
      <c r="H47" s="2"/>
      <c r="I47" s="30"/>
      <c r="J47" s="2"/>
      <c r="L47" s="5"/>
    </row>
    <row r="48" spans="1:15" ht="24.4" customHeight="1">
      <c r="B48" s="2"/>
      <c r="C48" s="2"/>
      <c r="D48" s="30"/>
      <c r="E48" s="2"/>
      <c r="F48" s="30"/>
      <c r="G48" s="5"/>
      <c r="H48" s="2"/>
      <c r="I48" s="30"/>
      <c r="J48" s="2"/>
      <c r="L48" s="2"/>
    </row>
    <row r="49" spans="2:12" ht="24.4" customHeight="1">
      <c r="B49" s="2"/>
      <c r="C49" s="2"/>
      <c r="D49" s="2"/>
      <c r="E49" s="2"/>
      <c r="F49" s="2"/>
      <c r="G49" s="2"/>
      <c r="H49" s="2"/>
      <c r="I49" s="2"/>
      <c r="J49" s="2"/>
      <c r="L49" s="2"/>
    </row>
    <row r="50" spans="2:12" ht="24.4" customHeight="1">
      <c r="L50" s="2"/>
    </row>
    <row r="51" spans="2:12" ht="24.4" customHeight="1">
      <c r="L51" s="2"/>
    </row>
    <row r="52" spans="2:12" ht="24.4" customHeight="1">
      <c r="L52" s="2"/>
    </row>
    <row r="53" spans="2:12" ht="24.4" customHeight="1">
      <c r="L53" s="2"/>
    </row>
    <row r="54" spans="2:12" ht="24.4" customHeight="1">
      <c r="L54" s="2"/>
    </row>
    <row r="55" spans="2:12" ht="24.4" customHeight="1">
      <c r="L55" s="2"/>
    </row>
    <row r="56" spans="2:12" ht="24.4" customHeight="1">
      <c r="L56" s="2"/>
    </row>
    <row r="57" spans="2:12" ht="24.4" customHeight="1">
      <c r="L57" s="2"/>
    </row>
    <row r="58" spans="2:12" ht="24.4" customHeight="1">
      <c r="L58" s="2"/>
    </row>
    <row r="59" spans="2:12" ht="24.4" customHeight="1">
      <c r="L59" s="2"/>
    </row>
    <row r="60" spans="2:12" ht="24.4" customHeight="1">
      <c r="L60" s="2"/>
    </row>
    <row r="61" spans="2:12" ht="24.4" customHeight="1">
      <c r="L61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43:L43"/>
    <mergeCell ref="G36:H36"/>
    <mergeCell ref="G30:H30"/>
    <mergeCell ref="G31:H31"/>
    <mergeCell ref="G32:H32"/>
    <mergeCell ref="G33:H33"/>
    <mergeCell ref="G34:H34"/>
    <mergeCell ref="G35:H35"/>
    <mergeCell ref="B32:C32"/>
    <mergeCell ref="B33:C33"/>
    <mergeCell ref="A39:J39"/>
    <mergeCell ref="K38:L38"/>
    <mergeCell ref="K39:L39"/>
    <mergeCell ref="A38:B38"/>
    <mergeCell ref="C38:D38"/>
    <mergeCell ref="I38:J38"/>
    <mergeCell ref="G29:H2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12:H12"/>
    <mergeCell ref="G13:H13"/>
    <mergeCell ref="G14:H14"/>
    <mergeCell ref="G15:H15"/>
    <mergeCell ref="G16:H16"/>
    <mergeCell ref="G17:H17"/>
    <mergeCell ref="B34:C34"/>
    <mergeCell ref="B35:C35"/>
    <mergeCell ref="B36:C36"/>
    <mergeCell ref="G7:H7"/>
    <mergeCell ref="G8:H8"/>
    <mergeCell ref="G9:H9"/>
    <mergeCell ref="G10:H10"/>
    <mergeCell ref="G11:H11"/>
    <mergeCell ref="B26:C26"/>
    <mergeCell ref="B27:C27"/>
    <mergeCell ref="B30:C30"/>
    <mergeCell ref="B31:C31"/>
    <mergeCell ref="B20:C20"/>
    <mergeCell ref="B21:C21"/>
    <mergeCell ref="B22:C22"/>
    <mergeCell ref="B7:C7"/>
    <mergeCell ref="B28:C28"/>
    <mergeCell ref="B29:C2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16:C16"/>
    <mergeCell ref="B17:C17"/>
    <mergeCell ref="B18:C18"/>
    <mergeCell ref="B19:C19"/>
    <mergeCell ref="G38:H38"/>
    <mergeCell ref="B9:C9"/>
    <mergeCell ref="A2:B2"/>
    <mergeCell ref="C2:G2"/>
    <mergeCell ref="A37:C37"/>
    <mergeCell ref="F37:G37"/>
    <mergeCell ref="E38:F38"/>
    <mergeCell ref="B8:C8"/>
    <mergeCell ref="H2:J2"/>
    <mergeCell ref="A3:B4"/>
    <mergeCell ref="C3:D4"/>
    <mergeCell ref="F3:G3"/>
    <mergeCell ref="H3:H4"/>
    <mergeCell ref="I3:J4"/>
    <mergeCell ref="E5:E6"/>
    <mergeCell ref="F5:F6"/>
    <mergeCell ref="A1:L1"/>
    <mergeCell ref="A5:A6"/>
    <mergeCell ref="J5:J6"/>
    <mergeCell ref="I5:I6"/>
    <mergeCell ref="L5:L6"/>
    <mergeCell ref="K3:K4"/>
    <mergeCell ref="L3:L4"/>
    <mergeCell ref="K5:K6"/>
    <mergeCell ref="K2:L2"/>
    <mergeCell ref="F4:G4"/>
    <mergeCell ref="B5:C6"/>
    <mergeCell ref="G5:H6"/>
    <mergeCell ref="D5:D6"/>
  </mergeCells>
  <phoneticPr fontId="21" type="noConversion"/>
  <conditionalFormatting sqref="I3:J4">
    <cfRule type="containsText" dxfId="9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L63"/>
  <sheetViews>
    <sheetView view="pageBreakPreview" zoomScaleNormal="100" zoomScaleSheetLayoutView="100" workbookViewId="0">
      <selection activeCell="F4" sqref="F4:G4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2" width="11.25" style="3" customWidth="1"/>
    <col min="13" max="16384" width="9" style="31"/>
  </cols>
  <sheetData>
    <row r="1" spans="1:116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</row>
    <row r="2" spans="1:116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</row>
    <row r="3" spans="1:116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</row>
    <row r="4" spans="1:116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IFERROR(MID(VLOOKUP("高雄",發票明細!A:E,5,0),6,8),"")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6" s="30" customFormat="1" ht="20.100000000000001" customHeight="1">
      <c r="A5" s="366" t="s">
        <v>0</v>
      </c>
      <c r="B5" s="362" t="s">
        <v>1</v>
      </c>
      <c r="C5" s="363"/>
      <c r="D5" s="368" t="s">
        <v>2</v>
      </c>
      <c r="E5" s="369" t="s">
        <v>582</v>
      </c>
      <c r="F5" s="368" t="s">
        <v>0</v>
      </c>
      <c r="G5" s="362" t="s">
        <v>1</v>
      </c>
      <c r="H5" s="363"/>
      <c r="I5" s="368" t="s">
        <v>2</v>
      </c>
      <c r="J5" s="369" t="s">
        <v>582</v>
      </c>
      <c r="K5" s="377" t="s">
        <v>910</v>
      </c>
      <c r="L5" s="372"/>
    </row>
    <row r="6" spans="1:116" s="30" customFormat="1" ht="20.100000000000001" customHeight="1" thickBot="1">
      <c r="A6" s="367"/>
      <c r="B6" s="364"/>
      <c r="C6" s="365"/>
      <c r="D6" s="368"/>
      <c r="E6" s="369"/>
      <c r="F6" s="368"/>
      <c r="G6" s="364"/>
      <c r="H6" s="365"/>
      <c r="I6" s="368"/>
      <c r="J6" s="369"/>
      <c r="K6" s="378"/>
      <c r="L6" s="373"/>
    </row>
    <row r="7" spans="1:116" ht="20.100000000000001" customHeight="1" thickBot="1">
      <c r="A7" s="149">
        <v>4</v>
      </c>
      <c r="B7" s="342" t="s">
        <v>694</v>
      </c>
      <c r="C7" s="343" t="str">
        <f>IF(COUNTIF(發票明細!$B:$B,$A7)=0,"",COUNTIF(發票明細!$B:$B,$A7))</f>
        <v/>
      </c>
      <c r="D7" s="96" t="str">
        <f>IF(SUM(SUMIF(發票明細!$B:$B,$A7,發票明細!$L:$L),SUMIF(發票明細!$B:$B,$A7,發票明細!$M:$M))=0,"",SUM(SUMIF(發票明細!$B:$B,$A7,發票明細!$L:$L)))</f>
        <v/>
      </c>
      <c r="E7" s="127" t="str">
        <f t="shared" ref="E7:E36" si="0">IF(D7="","","V")</f>
        <v/>
      </c>
      <c r="F7" s="149">
        <v>143</v>
      </c>
      <c r="G7" s="342" t="s">
        <v>723</v>
      </c>
      <c r="H7" s="343" t="str">
        <f>IF(COUNTIF(發票明細!$B:$B,$F7)=0,"",COUNTIF(發票明細!$B:$B,$F7))</f>
        <v/>
      </c>
      <c r="I7" s="97" t="str">
        <f>IF(SUM(SUMIF(發票明細!$B:$B,F7,發票明細!$L:$L),SUMIF(發票明細!$B:$B,F7,發票明細!$M:$M))=0,"",SUM(SUMIF(發票明細!$B:$B,F7,發票明細!$L:$L)))</f>
        <v/>
      </c>
      <c r="J7" s="127" t="str">
        <f t="shared" ref="J7:J14" si="1">IF(I7="","","V")</f>
        <v/>
      </c>
    </row>
    <row r="8" spans="1:116" ht="20.100000000000001" customHeight="1">
      <c r="A8" s="149">
        <v>5</v>
      </c>
      <c r="B8" s="342" t="s">
        <v>695</v>
      </c>
      <c r="C8" s="343" t="str">
        <f>IF(COUNTIF(發票明細!$B:$B,$A8)=0,"",COUNTIF(發票明細!$B:$B,$A8))</f>
        <v/>
      </c>
      <c r="D8" s="96" t="str">
        <f>IF(SUM(SUMIF(發票明細!$B:$B,$A8,發票明細!$L:$L),SUMIF(發票明細!$B:$B,$A8,發票明細!$M:$M))=0,"",SUM(SUMIF(發票明細!$B:$B,$A8,發票明細!$L:$L)))</f>
        <v/>
      </c>
      <c r="E8" s="127" t="str">
        <f t="shared" si="0"/>
        <v/>
      </c>
      <c r="F8" s="240">
        <v>153</v>
      </c>
      <c r="G8" s="342" t="s">
        <v>724</v>
      </c>
      <c r="H8" s="343" t="str">
        <f>IF(COUNTIF(發票明細!$B:$B,$F8)=0,"",COUNTIF(發票明細!$B:$B,$F8))</f>
        <v/>
      </c>
      <c r="I8" s="97" t="str">
        <f>IF(SUM(SUMIF(發票明細!$B:$B,F8,發票明細!$L:$L),SUMIF(發票明細!$B:$B,F8,發票明細!$M:$M))=0,"",SUM(SUMIF(發票明細!$B:$B,F8,發票明細!$L:$L)))</f>
        <v/>
      </c>
      <c r="J8" s="127" t="str">
        <f t="shared" si="1"/>
        <v/>
      </c>
      <c r="K8" s="105" t="s">
        <v>938</v>
      </c>
      <c r="L8" s="106" t="s">
        <v>937</v>
      </c>
    </row>
    <row r="9" spans="1:116" ht="20.100000000000001" customHeight="1">
      <c r="A9" s="149">
        <v>7</v>
      </c>
      <c r="B9" s="342" t="s">
        <v>696</v>
      </c>
      <c r="C9" s="343" t="str">
        <f>IF(COUNTIF(發票明細!$B:$B,$A9)=0,"",COUNTIF(發票明細!$B:$B,$A9))</f>
        <v/>
      </c>
      <c r="D9" s="96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241">
        <v>164</v>
      </c>
      <c r="G9" s="342" t="s">
        <v>725</v>
      </c>
      <c r="H9" s="343" t="str">
        <f>IF(COUNTIF(發票明細!$B:$B,$F9)=0,"",COUNTIF(發票明細!$B:$B,$F9))</f>
        <v/>
      </c>
      <c r="I9" s="97" t="str">
        <f>IF(SUM(SUMIF(發票明細!$B:$B,F9,發票明細!$L:$L),SUMIF(發票明細!$B:$B,F9,發票明細!$M:$M))=0,"",SUM(SUMIF(發票明細!$B:$B,F9,發票明細!$L:$L)))</f>
        <v/>
      </c>
      <c r="J9" s="127" t="str">
        <f t="shared" si="1"/>
        <v/>
      </c>
      <c r="K9" s="116" t="s">
        <v>906</v>
      </c>
      <c r="L9" s="119">
        <f>SUM(COUNTIF(E7:E36,"V"),COUNTIF(J7:J36,"V"))</f>
        <v>0</v>
      </c>
    </row>
    <row r="10" spans="1:116" ht="20.100000000000001" customHeight="1" thickBot="1">
      <c r="A10" s="149">
        <v>8</v>
      </c>
      <c r="B10" s="342" t="s">
        <v>697</v>
      </c>
      <c r="C10" s="343" t="str">
        <f>IF(COUNTIF(發票明細!$B:$B,$A10)=0,"",COUNTIF(發票明細!$B:$B,$A10))</f>
        <v/>
      </c>
      <c r="D10" s="96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241">
        <v>165</v>
      </c>
      <c r="G10" s="342" t="s">
        <v>726</v>
      </c>
      <c r="H10" s="343" t="str">
        <f>IF(COUNTIF(發票明細!$B:$B,$F10)=0,"",COUNTIF(發票明細!$B:$B,$F10))</f>
        <v/>
      </c>
      <c r="I10" s="97" t="str">
        <f>IF(SUM(SUMIF(發票明細!$B:$B,F10,發票明細!$L:$L),SUMIF(發票明細!$B:$B,F10,發票明細!$M:$M))=0,"",SUM(SUMIF(發票明細!$B:$B,F10,發票明細!$L:$L)))</f>
        <v/>
      </c>
      <c r="J10" s="127" t="str">
        <f t="shared" si="1"/>
        <v/>
      </c>
      <c r="K10" s="113" t="s">
        <v>941</v>
      </c>
      <c r="L10" s="120">
        <f>SUM(L9)</f>
        <v>0</v>
      </c>
      <c r="M10" s="30"/>
    </row>
    <row r="11" spans="1:116" ht="20.100000000000001" customHeight="1" thickBot="1">
      <c r="A11" s="149">
        <v>10</v>
      </c>
      <c r="B11" s="342" t="s">
        <v>698</v>
      </c>
      <c r="C11" s="343" t="str">
        <f>IF(COUNTIF(發票明細!$B:$B,$A11)=0,"",COUNTIF(發票明細!$B:$B,$A11))</f>
        <v/>
      </c>
      <c r="D11" s="96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240">
        <v>168</v>
      </c>
      <c r="G11" s="342" t="s">
        <v>727</v>
      </c>
      <c r="H11" s="343" t="str">
        <f>IF(COUNTIF(發票明細!$B:$B,$F11)=0,"",COUNTIF(發票明細!$B:$B,$F11))</f>
        <v/>
      </c>
      <c r="I11" s="97" t="str">
        <f>IF(SUM(SUMIF(發票明細!$B:$B,F11,發票明細!$L:$L),SUMIF(發票明細!$B:$B,F11,發票明細!$M:$M))=0,"",SUM(SUMIF(發票明細!$B:$B,F11,發票明細!$L:$L)))</f>
        <v/>
      </c>
      <c r="J11" s="127" t="str">
        <f t="shared" si="1"/>
        <v/>
      </c>
      <c r="M11" s="30"/>
    </row>
    <row r="12" spans="1:116" ht="20.100000000000001" customHeight="1">
      <c r="A12" s="149">
        <v>14</v>
      </c>
      <c r="B12" s="342" t="s">
        <v>699</v>
      </c>
      <c r="C12" s="343" t="str">
        <f>IF(COUNTIF(發票明細!$B:$B,$A12)=0,"",COUNTIF(發票明細!$B:$B,$A12))</f>
        <v/>
      </c>
      <c r="D12" s="96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240">
        <v>169</v>
      </c>
      <c r="G12" s="342" t="s">
        <v>728</v>
      </c>
      <c r="H12" s="343" t="str">
        <f>IF(COUNTIF(發票明細!$B:$B,$F12)=0,"",COUNTIF(發票明細!$B:$B,$F12))</f>
        <v/>
      </c>
      <c r="I12" s="97" t="str">
        <f>IF(SUM(SUMIF(發票明細!$B:$B,F12,發票明細!$L:$L),SUMIF(發票明細!$B:$B,F12,發票明細!$M:$M))=0,"",SUM(SUMIF(發票明細!$B:$B,F12,發票明細!$L:$L)))</f>
        <v/>
      </c>
      <c r="J12" s="127" t="str">
        <f t="shared" si="1"/>
        <v/>
      </c>
      <c r="K12" s="105" t="s">
        <v>938</v>
      </c>
      <c r="L12" s="106" t="s">
        <v>940</v>
      </c>
      <c r="M12" s="30"/>
    </row>
    <row r="13" spans="1:116" ht="20.100000000000001" customHeight="1">
      <c r="A13" s="150">
        <v>22</v>
      </c>
      <c r="B13" s="342" t="s">
        <v>700</v>
      </c>
      <c r="C13" s="343" t="str">
        <f>IF(COUNTIF(發票明細!$B:$B,$A13)=0,"",COUNTIF(發票明細!$B:$B,$A13))</f>
        <v/>
      </c>
      <c r="D13" s="96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240">
        <v>174</v>
      </c>
      <c r="G13" s="342" t="s">
        <v>729</v>
      </c>
      <c r="H13" s="343" t="str">
        <f>IF(COUNTIF(發票明細!$B:$B,$F13)=0,"",COUNTIF(發票明細!$B:$B,$F13))</f>
        <v/>
      </c>
      <c r="I13" s="97" t="str">
        <f>IF(SUM(SUMIF(發票明細!$B:$B,F13,發票明細!$L:$L),SUMIF(發票明細!$B:$B,F13,發票明細!$M:$M))=0,"",SUM(SUMIF(發票明細!$B:$B,F13,發票明細!$L:$L)))</f>
        <v/>
      </c>
      <c r="J13" s="127" t="str">
        <f t="shared" si="1"/>
        <v/>
      </c>
      <c r="K13" s="116" t="s">
        <v>906</v>
      </c>
      <c r="L13" s="107">
        <f>SUM(D7:D36,I7:I36)</f>
        <v>0</v>
      </c>
      <c r="M13" s="30"/>
    </row>
    <row r="14" spans="1:116" ht="20.100000000000001" customHeight="1" thickBot="1">
      <c r="A14" s="149">
        <v>25</v>
      </c>
      <c r="B14" s="342" t="s">
        <v>701</v>
      </c>
      <c r="C14" s="343" t="str">
        <f>IF(COUNTIF(發票明細!$B:$B,$A14)=0,"",COUNTIF(發票明細!$B:$B,$A14))</f>
        <v/>
      </c>
      <c r="D14" s="96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240">
        <v>182</v>
      </c>
      <c r="G14" s="342" t="s">
        <v>730</v>
      </c>
      <c r="H14" s="343" t="str">
        <f>IF(COUNTIF(發票明細!$B:$B,$F14)=0,"",COUNTIF(發票明細!$B:$B,$F14))</f>
        <v/>
      </c>
      <c r="I14" s="97" t="str">
        <f>IF(SUM(SUMIF(發票明細!$B:$B,F14,發票明細!$L:$L),SUMIF(發票明細!$B:$B,F14,發票明細!$M:$M))=0,"",SUM(SUMIF(發票明細!$B:$B,F14,發票明細!$L:$L)))</f>
        <v/>
      </c>
      <c r="J14" s="127" t="str">
        <f t="shared" si="1"/>
        <v/>
      </c>
      <c r="K14" s="118" t="s">
        <v>941</v>
      </c>
      <c r="L14" s="112">
        <f>SUM(L13)</f>
        <v>0</v>
      </c>
      <c r="M14" s="30"/>
    </row>
    <row r="15" spans="1:116" ht="20.100000000000001" customHeight="1">
      <c r="A15" s="151">
        <v>29</v>
      </c>
      <c r="B15" s="342" t="s">
        <v>702</v>
      </c>
      <c r="C15" s="343" t="str">
        <f>IF(COUNTIF(發票明細!$B:$B,$A15)=0,"",COUNTIF(發票明細!$B:$B,$A15))</f>
        <v/>
      </c>
      <c r="D15" s="96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240">
        <v>189</v>
      </c>
      <c r="G15" s="342" t="s">
        <v>731</v>
      </c>
      <c r="H15" s="343" t="str">
        <f>IF(COUNTIF(發票明細!$B:$B,$F15)=0,"",COUNTIF(發票明細!$B:$B,$F15))</f>
        <v/>
      </c>
      <c r="I15" s="97" t="str">
        <f>IF(SUM(SUMIF(發票明細!$B:$B,F15,發票明細!$L:$L),SUMIF(發票明細!$B:$B,F15,發票明細!$M:$M))=0,"",SUM(SUMIF(發票明細!$B:$B,F15,發票明細!$L:$L)))</f>
        <v/>
      </c>
      <c r="J15" s="127" t="str">
        <f t="shared" ref="J15:J36" si="2">IF(I15="","","V")</f>
        <v/>
      </c>
    </row>
    <row r="16" spans="1:116" ht="20.100000000000001" customHeight="1">
      <c r="A16" s="151">
        <v>33</v>
      </c>
      <c r="B16" s="342" t="s">
        <v>703</v>
      </c>
      <c r="C16" s="343" t="str">
        <f>IF(COUNTIF(發票明細!$B:$B,$A16)=0,"",COUNTIF(發票明細!$B:$B,$A16))</f>
        <v/>
      </c>
      <c r="D16" s="96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240">
        <v>190</v>
      </c>
      <c r="G16" s="342" t="s">
        <v>732</v>
      </c>
      <c r="H16" s="343" t="str">
        <f>IF(COUNTIF(發票明細!$B:$B,$F16)=0,"",COUNTIF(發票明細!$B:$B,$F16))</f>
        <v/>
      </c>
      <c r="I16" s="97" t="str">
        <f>IF(SUM(SUMIF(發票明細!$B:$B,F16,發票明細!$L:$L),SUMIF(發票明細!$B:$B,F16,發票明細!$M:$M))=0,"",SUM(SUMIF(發票明細!$B:$B,F16,發票明細!$L:$L)))</f>
        <v/>
      </c>
      <c r="J16" s="127" t="str">
        <f t="shared" si="2"/>
        <v/>
      </c>
    </row>
    <row r="17" spans="1:12" ht="20.100000000000001" customHeight="1">
      <c r="A17" s="151">
        <v>37</v>
      </c>
      <c r="B17" s="342" t="s">
        <v>704</v>
      </c>
      <c r="C17" s="343" t="str">
        <f>IF(COUNTIF(發票明細!$B:$B,$A17)=0,"",COUNTIF(發票明細!$B:$B,$A17))</f>
        <v/>
      </c>
      <c r="D17" s="96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241">
        <v>192</v>
      </c>
      <c r="G17" s="342" t="s">
        <v>733</v>
      </c>
      <c r="H17" s="343" t="str">
        <f>IF(COUNTIF(發票明細!$B:$B,$F17)=0,"",COUNTIF(發票明細!$B:$B,$F17))</f>
        <v/>
      </c>
      <c r="I17" s="97" t="str">
        <f>IF(SUM(SUMIF(發票明細!$B:$B,F17,發票明細!$L:$L),SUMIF(發票明細!$B:$B,F17,發票明細!$M:$M))=0,"",SUM(SUMIF(發票明細!$B:$B,F17,發票明細!$L:$L)))</f>
        <v/>
      </c>
      <c r="J17" s="127" t="str">
        <f t="shared" si="2"/>
        <v/>
      </c>
    </row>
    <row r="18" spans="1:12" ht="20.100000000000001" customHeight="1">
      <c r="A18" s="151">
        <v>41</v>
      </c>
      <c r="B18" s="342" t="s">
        <v>705</v>
      </c>
      <c r="C18" s="343" t="str">
        <f>IF(COUNTIF(發票明細!$B:$B,$A18)=0,"",COUNTIF(發票明細!$B:$B,$A18))</f>
        <v/>
      </c>
      <c r="D18" s="96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241">
        <v>208</v>
      </c>
      <c r="G18" s="342" t="s">
        <v>734</v>
      </c>
      <c r="H18" s="343" t="str">
        <f>IF(COUNTIF(發票明細!$B:$B,$F18)=0,"",COUNTIF(發票明細!$B:$B,$F18))</f>
        <v/>
      </c>
      <c r="I18" s="97" t="str">
        <f>IF(SUM(SUMIF(發票明細!$B:$B,F18,發票明細!$L:$L),SUMIF(發票明細!$B:$B,F18,發票明細!$M:$M))=0,"",SUM(SUMIF(發票明細!$B:$B,F18,發票明細!$L:$L)))</f>
        <v/>
      </c>
      <c r="J18" s="127" t="str">
        <f t="shared" si="2"/>
        <v/>
      </c>
    </row>
    <row r="19" spans="1:12" ht="20.100000000000001" customHeight="1">
      <c r="A19" s="151">
        <v>51</v>
      </c>
      <c r="B19" s="342" t="s">
        <v>706</v>
      </c>
      <c r="C19" s="343" t="str">
        <f>IF(COUNTIF(發票明細!$B:$B,$A19)=0,"",COUNTIF(發票明細!$B:$B,$A19))</f>
        <v/>
      </c>
      <c r="D19" s="96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241">
        <v>210</v>
      </c>
      <c r="G19" s="342" t="s">
        <v>735</v>
      </c>
      <c r="H19" s="343" t="str">
        <f>IF(COUNTIF(發票明細!$B:$B,$F19)=0,"",COUNTIF(發票明細!$B:$B,$F19))</f>
        <v/>
      </c>
      <c r="I19" s="97" t="str">
        <f>IF(SUM(SUMIF(發票明細!$B:$B,F19,發票明細!$L:$L),SUMIF(發票明細!$B:$B,F19,發票明細!$M:$M))=0,"",SUM(SUMIF(發票明細!$B:$B,F19,發票明細!$L:$L)))</f>
        <v/>
      </c>
      <c r="J19" s="127" t="str">
        <f t="shared" si="2"/>
        <v/>
      </c>
      <c r="K19" s="31"/>
      <c r="L19" s="31"/>
    </row>
    <row r="20" spans="1:12" ht="20.100000000000001" customHeight="1">
      <c r="A20" s="151">
        <v>59</v>
      </c>
      <c r="B20" s="342" t="s">
        <v>707</v>
      </c>
      <c r="C20" s="343" t="str">
        <f>IF(COUNTIF(發票明細!$B:$B,$A20)=0,"",COUNTIF(發票明細!$B:$B,$A20))</f>
        <v/>
      </c>
      <c r="D20" s="96" t="str">
        <f>IF(SUM(SUMIF(發票明細!$B:$B,$A20,發票明細!$L:$L),SUMIF(發票明細!$B:$B,$A20,發票明細!$M:$M))=0,"",SUM(SUMIF(發票明細!$B:$B,$A20,發票明細!$L:$L)))</f>
        <v/>
      </c>
      <c r="E20" s="127" t="str">
        <f t="shared" si="0"/>
        <v/>
      </c>
      <c r="F20" s="241">
        <v>211</v>
      </c>
      <c r="G20" s="342" t="s">
        <v>736</v>
      </c>
      <c r="H20" s="343" t="str">
        <f>IF(COUNTIF(發票明細!$B:$B,$F20)=0,"",COUNTIF(發票明細!$B:$B,$F20))</f>
        <v/>
      </c>
      <c r="I20" s="97" t="str">
        <f>IF(SUM(SUMIF(發票明細!$B:$B,F20,發票明細!$L:$L),SUMIF(發票明細!$B:$B,F20,發票明細!$M:$M))=0,"",SUM(SUMIF(發票明細!$B:$B,F20,發票明細!$L:$L)))</f>
        <v/>
      </c>
      <c r="J20" s="127" t="str">
        <f t="shared" si="2"/>
        <v/>
      </c>
      <c r="K20" s="31"/>
      <c r="L20" s="31"/>
    </row>
    <row r="21" spans="1:12" ht="20.100000000000001" customHeight="1">
      <c r="A21" s="152">
        <v>63</v>
      </c>
      <c r="B21" s="342" t="s">
        <v>708</v>
      </c>
      <c r="C21" s="343" t="str">
        <f>IF(COUNTIF(發票明細!$B:$B,$A21)=0,"",COUNTIF(發票明細!$B:$B,$A21))</f>
        <v/>
      </c>
      <c r="D21" s="96" t="str">
        <f>IF(SUM(SUMIF(發票明細!$B:$B,$A21,發票明細!$L:$L),SUMIF(發票明細!$B:$B,$A21,發票明細!$M:$M))=0,"",SUM(SUMIF(發票明細!$B:$B,$A21,發票明細!$L:$L)))</f>
        <v/>
      </c>
      <c r="E21" s="127" t="str">
        <f t="shared" si="0"/>
        <v/>
      </c>
      <c r="F21" s="241">
        <v>213</v>
      </c>
      <c r="G21" s="342" t="s">
        <v>737</v>
      </c>
      <c r="H21" s="343" t="str">
        <f>IF(COUNTIF(發票明細!$B:$B,$F21)=0,"",COUNTIF(發票明細!$B:$B,$F21))</f>
        <v/>
      </c>
      <c r="I21" s="97" t="str">
        <f>IF(SUM(SUMIF(發票明細!$B:$B,F21,發票明細!$L:$L),SUMIF(發票明細!$B:$B,F21,發票明細!$M:$M))=0,"",SUM(SUMIF(發票明細!$B:$B,F21,發票明細!$L:$L)))</f>
        <v/>
      </c>
      <c r="J21" s="127" t="str">
        <f t="shared" si="2"/>
        <v/>
      </c>
      <c r="K21" s="31"/>
      <c r="L21" s="31"/>
    </row>
    <row r="22" spans="1:12" ht="20.100000000000001" customHeight="1">
      <c r="A22" s="151">
        <v>71</v>
      </c>
      <c r="B22" s="342" t="s">
        <v>709</v>
      </c>
      <c r="C22" s="343" t="str">
        <f>IF(COUNTIF(發票明細!$B:$B,$A22)=0,"",COUNTIF(發票明細!$B:$B,$A22))</f>
        <v/>
      </c>
      <c r="D22" s="96" t="str">
        <f>IF(SUM(SUMIF(發票明細!$B:$B,$A22,發票明細!$L:$L),SUMIF(發票明細!$B:$B,$A22,發票明細!$M:$M))=0,"",SUM(SUMIF(發票明細!$B:$B,$A22,發票明細!$L:$L)))</f>
        <v/>
      </c>
      <c r="E22" s="127" t="str">
        <f t="shared" si="0"/>
        <v/>
      </c>
      <c r="F22" s="240">
        <v>223</v>
      </c>
      <c r="G22" s="342" t="s">
        <v>872</v>
      </c>
      <c r="H22" s="343" t="str">
        <f>IF(COUNTIF(發票明細!$B:$B,$F22)=0,"",COUNTIF(發票明細!$B:$B,$F22))</f>
        <v/>
      </c>
      <c r="I22" s="97" t="str">
        <f>IF(SUM(SUMIF(發票明細!$B:$B,F22,發票明細!$L:$L),SUMIF(發票明細!$B:$B,F22,發票明細!$M:$M))=0,"",SUM(SUMIF(發票明細!$B:$B,F22,發票明細!$L:$L)))</f>
        <v/>
      </c>
      <c r="J22" s="127" t="str">
        <f t="shared" si="2"/>
        <v/>
      </c>
      <c r="K22" s="31"/>
      <c r="L22" s="31"/>
    </row>
    <row r="23" spans="1:12" ht="20.100000000000001" customHeight="1">
      <c r="A23" s="150">
        <v>72</v>
      </c>
      <c r="B23" s="342" t="s">
        <v>710</v>
      </c>
      <c r="C23" s="343" t="str">
        <f>IF(COUNTIF(發票明細!$B:$B,$A23)=0,"",COUNTIF(發票明細!$B:$B,$A23))</f>
        <v/>
      </c>
      <c r="D23" s="96" t="str">
        <f>IF(SUM(SUMIF(發票明細!$B:$B,$A23,發票明細!$L:$L),SUMIF(發票明細!$B:$B,$A23,發票明細!$M:$M))=0,"",SUM(SUMIF(發票明細!$B:$B,$A23,發票明細!$L:$L)))</f>
        <v/>
      </c>
      <c r="E23" s="127" t="str">
        <f t="shared" si="0"/>
        <v/>
      </c>
      <c r="F23" s="154"/>
      <c r="G23" s="342"/>
      <c r="H23" s="343" t="str">
        <f>IF(COUNTIF(發票明細!$B:$B,$F23)=0,"",COUNTIF(發票明細!$B:$B,$F23))</f>
        <v/>
      </c>
      <c r="I23" s="97" t="str">
        <f>IF(SUM(SUMIF(發票明細!$B:$B,F23,發票明細!$L:$L),SUMIF(發票明細!$B:$B,F23,發票明細!$M:$M))=0,"",SUM(SUMIF(發票明細!$B:$B,F23,發票明細!$L:$L)))</f>
        <v/>
      </c>
      <c r="J23" s="127" t="str">
        <f t="shared" si="2"/>
        <v/>
      </c>
    </row>
    <row r="24" spans="1:12" ht="20.100000000000001" customHeight="1">
      <c r="A24" s="149">
        <v>74</v>
      </c>
      <c r="B24" s="342" t="s">
        <v>711</v>
      </c>
      <c r="C24" s="343" t="str">
        <f>IF(COUNTIF(發票明細!$B:$B,$A24)=0,"",COUNTIF(發票明細!$B:$B,$A24))</f>
        <v/>
      </c>
      <c r="D24" s="96" t="str">
        <f>IF(SUM(SUMIF(發票明細!$B:$B,$A24,發票明細!$L:$L),SUMIF(發票明細!$B:$B,$A24,發票明細!$M:$M))=0,"",SUM(SUMIF(發票明細!$B:$B,$A24,發票明細!$L:$L)))</f>
        <v/>
      </c>
      <c r="E24" s="127" t="str">
        <f t="shared" si="0"/>
        <v/>
      </c>
      <c r="F24" s="154"/>
      <c r="G24" s="342"/>
      <c r="H24" s="343" t="str">
        <f>IF(COUNTIF(發票明細!$B:$B,$F24)=0,"",COUNTIF(發票明細!$B:$B,$F24))</f>
        <v/>
      </c>
      <c r="I24" s="97" t="str">
        <f>IF(SUM(SUMIF(發票明細!$B:$B,F24,發票明細!$L:$L),SUMIF(發票明細!$B:$B,F24,發票明細!$M:$M))=0,"",SUM(SUMIF(發票明細!$B:$B,F24,發票明細!$L:$L)))</f>
        <v/>
      </c>
      <c r="J24" s="127" t="str">
        <f t="shared" si="2"/>
        <v/>
      </c>
    </row>
    <row r="25" spans="1:12" ht="20.100000000000001" customHeight="1">
      <c r="A25" s="149">
        <v>77</v>
      </c>
      <c r="B25" s="342" t="s">
        <v>712</v>
      </c>
      <c r="C25" s="343" t="str">
        <f>IF(COUNTIF(發票明細!$B:$B,$A25)=0,"",COUNTIF(發票明細!$B:$B,$A25))</f>
        <v/>
      </c>
      <c r="D25" s="96" t="str">
        <f>IF(SUM(SUMIF(發票明細!$B:$B,$A25,發票明細!$L:$L),SUMIF(發票明細!$B:$B,$A25,發票明細!$M:$M))=0,"",SUM(SUMIF(發票明細!$B:$B,$A25,發票明細!$L:$L)))</f>
        <v/>
      </c>
      <c r="E25" s="127" t="str">
        <f t="shared" si="0"/>
        <v/>
      </c>
      <c r="F25" s="156"/>
      <c r="G25" s="342"/>
      <c r="H25" s="343" t="str">
        <f>IF(COUNTIF(發票明細!$B:$B,$F25)=0,"",COUNTIF(發票明細!$B:$B,$F25))</f>
        <v/>
      </c>
      <c r="I25" s="97" t="str">
        <f>IF(SUM(SUMIF(發票明細!$B:$B,F25,發票明細!$L:$L),SUMIF(發票明細!$B:$B,F25,發票明細!$M:$M))=0,"",SUM(SUMIF(發票明細!$B:$B,F25,發票明細!$L:$L)))</f>
        <v/>
      </c>
      <c r="J25" s="127" t="str">
        <f t="shared" si="2"/>
        <v/>
      </c>
    </row>
    <row r="26" spans="1:12" ht="20.100000000000001" customHeight="1">
      <c r="A26" s="153">
        <v>78</v>
      </c>
      <c r="B26" s="342" t="s">
        <v>713</v>
      </c>
      <c r="C26" s="343" t="str">
        <f>IF(COUNTIF(發票明細!$B:$B,$A26)=0,"",COUNTIF(發票明細!$B:$B,$A26))</f>
        <v/>
      </c>
      <c r="D26" s="96" t="str">
        <f>IF(SUM(SUMIF(發票明細!$B:$B,$A26,發票明細!$L:$L),SUMIF(發票明細!$B:$B,$A26,發票明細!$M:$M))=0,"",SUM(SUMIF(發票明細!$B:$B,$A26,發票明細!$L:$L)))</f>
        <v/>
      </c>
      <c r="E26" s="127" t="str">
        <f t="shared" si="0"/>
        <v/>
      </c>
      <c r="F26" s="158"/>
      <c r="G26" s="342"/>
      <c r="H26" s="343" t="str">
        <f>IF(COUNTIF(發票明細!$B:$B,$F26)=0,"",COUNTIF(發票明細!$B:$B,$F26))</f>
        <v/>
      </c>
      <c r="I26" s="97" t="str">
        <f>IF(SUM(SUMIF(發票明細!$B:$B,F26,發票明細!$L:$L),SUMIF(發票明細!$B:$B,F26,發票明細!$M:$M))=0,"",SUM(SUMIF(發票明細!$B:$B,F26,發票明細!$L:$L)))</f>
        <v/>
      </c>
      <c r="J26" s="127" t="str">
        <f t="shared" si="2"/>
        <v/>
      </c>
    </row>
    <row r="27" spans="1:12" ht="20.100000000000001" customHeight="1">
      <c r="A27" s="149">
        <v>81</v>
      </c>
      <c r="B27" s="342" t="s">
        <v>714</v>
      </c>
      <c r="C27" s="343" t="str">
        <f>IF(COUNTIF(發票明細!$B:$B,$A27)=0,"",COUNTIF(發票明細!$B:$B,$A27))</f>
        <v/>
      </c>
      <c r="D27" s="96" t="str">
        <f>IF(SUM(SUMIF(發票明細!$B:$B,$A27,發票明細!$L:$L),SUMIF(發票明細!$B:$B,$A27,發票明細!$M:$M))=0,"",SUM(SUMIF(發票明細!$B:$B,$A27,發票明細!$L:$L)))</f>
        <v/>
      </c>
      <c r="E27" s="127" t="str">
        <f t="shared" si="0"/>
        <v/>
      </c>
      <c r="F27" s="158"/>
      <c r="G27" s="342"/>
      <c r="H27" s="343" t="str">
        <f>IF(COUNTIF(發票明細!$B:$B,$F27)=0,"",COUNTIF(發票明細!$B:$B,$F27))</f>
        <v/>
      </c>
      <c r="I27" s="97" t="str">
        <f>IF(SUM(SUMIF(發票明細!$B:$B,F27,發票明細!$L:$L),SUMIF(發票明細!$B:$B,F27,發票明細!$M:$M))=0,"",SUM(SUMIF(發票明細!$B:$B,F27,發票明細!$L:$L)))</f>
        <v/>
      </c>
      <c r="J27" s="127" t="str">
        <f t="shared" si="2"/>
        <v/>
      </c>
      <c r="L27" s="123"/>
    </row>
    <row r="28" spans="1:12" ht="20.100000000000001" customHeight="1">
      <c r="A28" s="149">
        <v>90</v>
      </c>
      <c r="B28" s="342" t="s">
        <v>715</v>
      </c>
      <c r="C28" s="343" t="str">
        <f>IF(COUNTIF(發票明細!$B:$B,$A28)=0,"",COUNTIF(發票明細!$B:$B,$A28))</f>
        <v/>
      </c>
      <c r="D28" s="96" t="str">
        <f>IF(SUM(SUMIF(發票明細!$B:$B,$A28,發票明細!$L:$L),SUMIF(發票明細!$B:$B,$A28,發票明細!$M:$M))=0,"",SUM(SUMIF(發票明細!$B:$B,$A28,發票明細!$L:$L)))</f>
        <v/>
      </c>
      <c r="E28" s="127" t="str">
        <f t="shared" si="0"/>
        <v/>
      </c>
      <c r="F28" s="158"/>
      <c r="G28" s="342"/>
      <c r="H28" s="343" t="str">
        <f>IF(COUNTIF(發票明細!$B:$B,$F28)=0,"",COUNTIF(發票明細!$B:$B,$F28))</f>
        <v/>
      </c>
      <c r="I28" s="97" t="str">
        <f>IF(SUM(SUMIF(發票明細!$B:$B,F28,發票明細!$L:$L),SUMIF(發票明細!$B:$B,F28,發票明細!$M:$M))=0,"",SUM(SUMIF(發票明細!$B:$B,F28,發票明細!$L:$L)))</f>
        <v/>
      </c>
      <c r="J28" s="127" t="str">
        <f t="shared" si="2"/>
        <v/>
      </c>
    </row>
    <row r="29" spans="1:12" ht="20.100000000000001" customHeight="1">
      <c r="A29" s="149">
        <v>91</v>
      </c>
      <c r="B29" s="342" t="s">
        <v>716</v>
      </c>
      <c r="C29" s="343" t="str">
        <f>IF(COUNTIF(發票明細!$B:$B,$A29)=0,"",COUNTIF(發票明細!$B:$B,$A29))</f>
        <v/>
      </c>
      <c r="D29" s="96" t="str">
        <f>IF(SUM(SUMIF(發票明細!$B:$B,$A29,發票明細!$L:$L),SUMIF(發票明細!$B:$B,$A29,發票明細!$M:$M))=0,"",SUM(SUMIF(發票明細!$B:$B,$A29,發票明細!$L:$L)))</f>
        <v/>
      </c>
      <c r="E29" s="127" t="str">
        <f t="shared" si="0"/>
        <v/>
      </c>
      <c r="F29" s="158"/>
      <c r="G29" s="342"/>
      <c r="H29" s="343" t="str">
        <f>IF(COUNTIF(發票明細!$B:$B,$F29)=0,"",COUNTIF(發票明細!$B:$B,$F29))</f>
        <v/>
      </c>
      <c r="I29" s="97" t="str">
        <f>IF(SUM(SUMIF(發票明細!$B:$B,F29,發票明細!$L:$L),SUMIF(發票明細!$B:$B,F29,發票明細!$M:$M))=0,"",SUM(SUMIF(發票明細!$B:$B,F29,發票明細!$L:$L)))</f>
        <v/>
      </c>
      <c r="J29" s="127" t="str">
        <f t="shared" si="2"/>
        <v/>
      </c>
    </row>
    <row r="30" spans="1:12" ht="20.100000000000001" customHeight="1">
      <c r="A30" s="149">
        <v>95</v>
      </c>
      <c r="B30" s="342" t="s">
        <v>717</v>
      </c>
      <c r="C30" s="343" t="str">
        <f>IF(COUNTIF(發票明細!$B:$B,$A30)=0,"",COUNTIF(發票明細!$B:$B,$A30))</f>
        <v/>
      </c>
      <c r="D30" s="96" t="str">
        <f>IF(SUM(SUMIF(發票明細!$B:$B,$A30,發票明細!$L:$L),SUMIF(發票明細!$B:$B,$A30,發票明細!$M:$M))=0,"",SUM(SUMIF(發票明細!$B:$B,$A30,發票明細!$L:$L)))</f>
        <v/>
      </c>
      <c r="E30" s="127" t="str">
        <f t="shared" si="0"/>
        <v/>
      </c>
      <c r="F30" s="158"/>
      <c r="G30" s="342"/>
      <c r="H30" s="343" t="str">
        <f>IF(COUNTIF(發票明細!$B:$B,$F30)=0,"",COUNTIF(發票明細!$B:$B,$F30))</f>
        <v/>
      </c>
      <c r="I30" s="97" t="str">
        <f>IF(SUM(SUMIF(發票明細!$B:$B,F30,發票明細!$L:$L),SUMIF(發票明細!$B:$B,F30,發票明細!$M:$M))=0,"",SUM(SUMIF(發票明細!$B:$B,F30,發票明細!$L:$L)))</f>
        <v/>
      </c>
      <c r="J30" s="127" t="str">
        <f t="shared" si="2"/>
        <v/>
      </c>
    </row>
    <row r="31" spans="1:12" ht="20.100000000000001" customHeight="1">
      <c r="A31" s="154">
        <v>96</v>
      </c>
      <c r="B31" s="342" t="s">
        <v>718</v>
      </c>
      <c r="C31" s="343" t="str">
        <f>IF(COUNTIF(發票明細!$B:$B,$A31)=0,"",COUNTIF(發票明細!$B:$B,$A31))</f>
        <v/>
      </c>
      <c r="D31" s="96" t="str">
        <f>IF(SUM(SUMIF(發票明細!$B:$B,$A31,發票明細!$L:$L),SUMIF(發票明細!$B:$B,$A31,發票明細!$M:$M))=0,"",SUM(SUMIF(發票明細!$B:$B,$A31,發票明細!$L:$L)))</f>
        <v/>
      </c>
      <c r="E31" s="127" t="str">
        <f t="shared" si="0"/>
        <v/>
      </c>
      <c r="F31" s="158"/>
      <c r="G31" s="342"/>
      <c r="H31" s="343" t="str">
        <f>IF(COUNTIF(發票明細!$B:$B,$F31)=0,"",COUNTIF(發票明細!$B:$B,$F31))</f>
        <v/>
      </c>
      <c r="I31" s="97" t="str">
        <f>IF(SUM(SUMIF(發票明細!$B:$B,F31,發票明細!$L:$L),SUMIF(發票明細!$B:$B,F31,發票明細!$M:$M))=0,"",SUM(SUMIF(發票明細!$B:$B,F31,發票明細!$L:$L)))</f>
        <v/>
      </c>
      <c r="J31" s="127" t="str">
        <f t="shared" si="2"/>
        <v/>
      </c>
    </row>
    <row r="32" spans="1:12" ht="20.100000000000001" customHeight="1">
      <c r="A32" s="154">
        <v>121</v>
      </c>
      <c r="B32" s="342" t="s">
        <v>719</v>
      </c>
      <c r="C32" s="343" t="str">
        <f>IF(COUNTIF(發票明細!$B:$B,$A32)=0,"",COUNTIF(發票明細!$B:$B,$A32))</f>
        <v/>
      </c>
      <c r="D32" s="96" t="str">
        <f>IF(SUM(SUMIF(發票明細!$B:$B,$A32,發票明細!$L:$L),SUMIF(發票明細!$B:$B,$A32,發票明細!$M:$M))=0,"",SUM(SUMIF(發票明細!$B:$B,$A32,發票明細!$L:$L)))</f>
        <v/>
      </c>
      <c r="E32" s="127" t="str">
        <f t="shared" si="0"/>
        <v/>
      </c>
      <c r="F32" s="158"/>
      <c r="G32" s="342"/>
      <c r="H32" s="343" t="str">
        <f>IF(COUNTIF(發票明細!$B:$B,$F32)=0,"",COUNTIF(發票明細!$B:$B,$F32))</f>
        <v/>
      </c>
      <c r="I32" s="97" t="str">
        <f>IF(SUM(SUMIF(發票明細!$B:$B,F32,發票明細!$L:$L),SUMIF(發票明細!$B:$B,F32,發票明細!$M:$M))=0,"",SUM(SUMIF(發票明細!$B:$B,F32,發票明細!$L:$L)))</f>
        <v/>
      </c>
      <c r="J32" s="127" t="str">
        <f t="shared" si="2"/>
        <v/>
      </c>
    </row>
    <row r="33" spans="1:15" ht="20.100000000000001" customHeight="1">
      <c r="A33" s="154">
        <v>123</v>
      </c>
      <c r="B33" s="342" t="s">
        <v>720</v>
      </c>
      <c r="C33" s="343" t="str">
        <f>IF(COUNTIF(發票明細!$B:$B,$A33)=0,"",COUNTIF(發票明細!$B:$B,$A33))</f>
        <v/>
      </c>
      <c r="D33" s="96" t="str">
        <f>IF(SUM(SUMIF(發票明細!$B:$B,$A33,發票明細!$L:$L),SUMIF(發票明細!$B:$B,$A33,發票明細!$M:$M))=0,"",SUM(SUMIF(發票明細!$B:$B,$A33,發票明細!$L:$L)))</f>
        <v/>
      </c>
      <c r="E33" s="127" t="str">
        <f t="shared" si="0"/>
        <v/>
      </c>
      <c r="F33" s="154"/>
      <c r="G33" s="342"/>
      <c r="H33" s="343" t="str">
        <f>IF(COUNTIF(發票明細!$B:$B,$F33)=0,"",COUNTIF(發票明細!$B:$B,$F33))</f>
        <v/>
      </c>
      <c r="I33" s="97" t="str">
        <f>IF(SUM(SUMIF(發票明細!$B:$B,F33,發票明細!$L:$L),SUMIF(發票明細!$B:$B,F33,發票明細!$M:$M))=0,"",SUM(SUMIF(發票明細!$B:$B,F33,發票明細!$L:$L)))</f>
        <v/>
      </c>
      <c r="J33" s="127" t="str">
        <f t="shared" si="2"/>
        <v/>
      </c>
    </row>
    <row r="34" spans="1:15" ht="20.100000000000001" customHeight="1">
      <c r="A34" s="154">
        <v>125</v>
      </c>
      <c r="B34" s="342" t="s">
        <v>721</v>
      </c>
      <c r="C34" s="343" t="str">
        <f>IF(COUNTIF(發票明細!$B:$B,$A34)=0,"",COUNTIF(發票明細!$B:$B,$A34))</f>
        <v/>
      </c>
      <c r="D34" s="96" t="str">
        <f>IF(SUM(SUMIF(發票明細!$B:$B,$A34,發票明細!$L:$L),SUMIF(發票明細!$B:$B,$A34,發票明細!$M:$M))=0,"",SUM(SUMIF(發票明細!$B:$B,$A34,發票明細!$L:$L)))</f>
        <v/>
      </c>
      <c r="E34" s="127" t="str">
        <f t="shared" si="0"/>
        <v/>
      </c>
      <c r="F34" s="155"/>
      <c r="G34" s="342"/>
      <c r="H34" s="343" t="str">
        <f>IF(COUNTIF(發票明細!$B:$B,$F34)=0,"",COUNTIF(發票明細!$B:$B,$F34))</f>
        <v/>
      </c>
      <c r="I34" s="97" t="str">
        <f>IF(SUM(SUMIF(發票明細!$B:$B,F34,發票明細!$L:$L),SUMIF(發票明細!$B:$B,F34,發票明細!$M:$M))=0,"",SUM(SUMIF(發票明細!$B:$B,F34,發票明細!$L:$L)))</f>
        <v/>
      </c>
      <c r="J34" s="127" t="str">
        <f t="shared" si="2"/>
        <v/>
      </c>
    </row>
    <row r="35" spans="1:15" ht="20.100000000000001" customHeight="1">
      <c r="A35" s="149">
        <v>135</v>
      </c>
      <c r="B35" s="342" t="s">
        <v>722</v>
      </c>
      <c r="C35" s="343" t="str">
        <f>IF(COUNTIF(發票明細!$B:$B,$A35)=0,"",COUNTIF(發票明細!$B:$B,$A35))</f>
        <v/>
      </c>
      <c r="D35" s="96" t="str">
        <f>IF(SUM(SUMIF(發票明細!$B:$B,$A35,發票明細!$L:$L),SUMIF(發票明細!$B:$B,$A35,發票明細!$M:$M))=0,"",SUM(SUMIF(發票明細!$B:$B,$A35,發票明細!$L:$L)))</f>
        <v/>
      </c>
      <c r="E35" s="127" t="str">
        <f t="shared" si="0"/>
        <v/>
      </c>
      <c r="F35" s="159"/>
      <c r="G35" s="342"/>
      <c r="H35" s="343" t="str">
        <f>IF(COUNTIF(發票明細!$B:$B,$F35)=0,"",COUNTIF(發票明細!$B:$B,$F35))</f>
        <v/>
      </c>
      <c r="I35" s="97" t="str">
        <f>IF(SUM(SUMIF(發票明細!$B:$B,F35,發票明細!$L:$L),SUMIF(發票明細!$B:$B,F35,發票明細!$M:$M))=0,"",SUM(SUMIF(發票明細!$B:$B,F35,發票明細!$L:$L)))</f>
        <v/>
      </c>
      <c r="J35" s="127" t="str">
        <f t="shared" si="2"/>
        <v/>
      </c>
    </row>
    <row r="36" spans="1:15" ht="20.100000000000001" customHeight="1">
      <c r="A36" s="149">
        <v>139</v>
      </c>
      <c r="B36" s="342" t="s">
        <v>921</v>
      </c>
      <c r="C36" s="343" t="str">
        <f>IF(COUNTIF(發票明細!$B:$B,A36)=0,"",COUNTIF(發票明細!$B:$B,A36))</f>
        <v/>
      </c>
      <c r="D36" s="96" t="str">
        <f>IF(SUM(SUMIF(發票明細!$B:$B,$A36,發票明細!$L:$L),SUMIF(發票明細!$B:$B,$A36,發票明細!$M:$M))=0,"",SUM(SUMIF(發票明細!$B:$B,$A36,發票明細!$L:$L)))</f>
        <v/>
      </c>
      <c r="E36" s="127" t="str">
        <f t="shared" si="0"/>
        <v/>
      </c>
      <c r="F36" s="159"/>
      <c r="G36" s="342"/>
      <c r="H36" s="343" t="str">
        <f>IF(COUNTIF(發票明細!$B:$B,$F36)=0,"",COUNTIF(發票明細!$B:$B,$F36))</f>
        <v/>
      </c>
      <c r="I36" s="97" t="str">
        <f>IF(SUM(SUMIF(發票明細!$B:$B,F36,發票明細!$L:$L),SUMIF(發票明細!$B:$B,F36,發票明細!$M:$M))=0,"",SUM(SUMIF(發票明細!$B:$B,F36,發票明細!$L:$L)))</f>
        <v/>
      </c>
      <c r="J36" s="127" t="str">
        <f t="shared" si="2"/>
        <v/>
      </c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160"/>
      <c r="L37" s="160"/>
    </row>
    <row r="38" spans="1:15" ht="39.950000000000003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</row>
    <row r="39" spans="1:15" ht="44.25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</row>
    <row r="49" spans="2:12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</row>
    <row r="50" spans="2:12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</row>
    <row r="51" spans="2:12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</row>
    <row r="52" spans="2:12" ht="24.4" customHeight="1">
      <c r="L52" s="2"/>
    </row>
    <row r="53" spans="2:12" ht="24.4" customHeight="1">
      <c r="L53" s="2"/>
    </row>
    <row r="54" spans="2:12" ht="24.4" customHeight="1">
      <c r="L54" s="2"/>
    </row>
    <row r="55" spans="2:12" ht="24.4" customHeight="1">
      <c r="L55" s="2"/>
    </row>
    <row r="56" spans="2:12" ht="24.4" customHeight="1">
      <c r="L56" s="2"/>
    </row>
    <row r="57" spans="2:12" ht="24.4" customHeight="1">
      <c r="L57" s="2"/>
    </row>
    <row r="58" spans="2:12" ht="24.4" customHeight="1">
      <c r="L58" s="2"/>
    </row>
    <row r="59" spans="2:12" ht="24.4" customHeight="1">
      <c r="L59" s="2"/>
    </row>
    <row r="60" spans="2:12" ht="24.4" customHeight="1">
      <c r="L60" s="2"/>
    </row>
    <row r="61" spans="2:12" ht="24.4" customHeight="1">
      <c r="L61" s="2"/>
    </row>
    <row r="62" spans="2:12" ht="24.4" customHeight="1">
      <c r="L62" s="2"/>
    </row>
    <row r="63" spans="2:12" ht="24.4" customHeight="1">
      <c r="L63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43:L43"/>
    <mergeCell ref="G31:H31"/>
    <mergeCell ref="G32:H32"/>
    <mergeCell ref="G33:H33"/>
    <mergeCell ref="G34:H34"/>
    <mergeCell ref="G35:H35"/>
    <mergeCell ref="G36:H36"/>
    <mergeCell ref="B31:C31"/>
    <mergeCell ref="B32:C32"/>
    <mergeCell ref="B33:C33"/>
    <mergeCell ref="B34:C34"/>
    <mergeCell ref="B35:C35"/>
    <mergeCell ref="B36:C36"/>
    <mergeCell ref="A39:J39"/>
    <mergeCell ref="K39:L39"/>
    <mergeCell ref="G38:H38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H2:J2"/>
    <mergeCell ref="A3:B4"/>
    <mergeCell ref="C3:D4"/>
    <mergeCell ref="F3:G3"/>
    <mergeCell ref="H3:H4"/>
    <mergeCell ref="I3:J4"/>
    <mergeCell ref="F4:G4"/>
    <mergeCell ref="A2:B2"/>
    <mergeCell ref="C2:G2"/>
    <mergeCell ref="K38:L38"/>
    <mergeCell ref="A38:B38"/>
    <mergeCell ref="C38:D38"/>
    <mergeCell ref="E38:F38"/>
    <mergeCell ref="I38:J38"/>
    <mergeCell ref="A37:C37"/>
    <mergeCell ref="F37:G37"/>
    <mergeCell ref="A1:L1"/>
    <mergeCell ref="A5:A6"/>
    <mergeCell ref="D5:D6"/>
    <mergeCell ref="E5:E6"/>
    <mergeCell ref="B5:C6"/>
    <mergeCell ref="G5:H6"/>
    <mergeCell ref="K2:L2"/>
    <mergeCell ref="K3:K4"/>
    <mergeCell ref="L3:L4"/>
    <mergeCell ref="K5:K6"/>
    <mergeCell ref="L5:L6"/>
    <mergeCell ref="F5:F6"/>
    <mergeCell ref="I5:I6"/>
    <mergeCell ref="J5:J6"/>
  </mergeCells>
  <phoneticPr fontId="21" type="noConversion"/>
  <conditionalFormatting sqref="I3:J4">
    <cfRule type="containsText" dxfId="8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O63"/>
  <sheetViews>
    <sheetView view="pageBreakPreview" zoomScaleNormal="100" zoomScaleSheetLayoutView="100" workbookViewId="0">
      <selection activeCell="F4" sqref="F4:G4"/>
    </sheetView>
  </sheetViews>
  <sheetFormatPr defaultColWidth="9" defaultRowHeight="24.4" customHeight="1"/>
  <cols>
    <col min="1" max="1" width="4.625" style="3" customWidth="1"/>
    <col min="2" max="2" width="11.625" style="3" customWidth="1"/>
    <col min="3" max="3" width="7.625" style="3" customWidth="1"/>
    <col min="4" max="4" width="11.5" style="3" customWidth="1"/>
    <col min="5" max="5" width="12.75" style="3" customWidth="1"/>
    <col min="6" max="6" width="4.625" style="3" customWidth="1"/>
    <col min="7" max="7" width="11.625" style="3" customWidth="1"/>
    <col min="8" max="8" width="7.625" style="3" customWidth="1"/>
    <col min="9" max="9" width="11.5" style="3" customWidth="1"/>
    <col min="10" max="10" width="12.75" style="3" customWidth="1"/>
    <col min="11" max="11" width="5.25" style="30" customWidth="1"/>
    <col min="12" max="13" width="11.25" style="3" customWidth="1"/>
    <col min="14" max="16384" width="9" style="31"/>
  </cols>
  <sheetData>
    <row r="1" spans="1:119" ht="17.649999999999999" customHeight="1" thickBot="1">
      <c r="A1" s="381" t="s">
        <v>88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</row>
    <row r="2" spans="1:119" ht="20.25" customHeight="1" thickBot="1">
      <c r="A2" s="333" t="str">
        <f>'寄單總表(小北實業.嘉義以北)'!$A$2</f>
        <v>關貿廠商</v>
      </c>
      <c r="B2" s="334"/>
      <c r="C2" s="335" t="s">
        <v>2950</v>
      </c>
      <c r="D2" s="335"/>
      <c r="E2" s="335"/>
      <c r="F2" s="335"/>
      <c r="G2" s="335"/>
      <c r="H2" s="338" t="s">
        <v>555</v>
      </c>
      <c r="I2" s="339"/>
      <c r="J2" s="402"/>
      <c r="K2" s="384" t="s">
        <v>909</v>
      </c>
      <c r="L2" s="385"/>
      <c r="M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</row>
    <row r="3" spans="1:119" ht="20.25" customHeight="1">
      <c r="A3" s="335" t="s">
        <v>2899</v>
      </c>
      <c r="B3" s="335"/>
      <c r="C3" s="336" t="str">
        <f>發票明細!$F$11</f>
        <v/>
      </c>
      <c r="D3" s="336"/>
      <c r="E3" s="275" t="s">
        <v>2900</v>
      </c>
      <c r="F3" s="382" t="str">
        <f>IF(C3="","",MID(發票明細!$E$11,1,5))</f>
        <v/>
      </c>
      <c r="G3" s="382"/>
      <c r="H3" s="337" t="s">
        <v>2901</v>
      </c>
      <c r="I3" s="374" t="str">
        <f>IF(SUM(LEN(發票明細!$D$5)+LEN(發票明細!$E$5)+LEN(發票明細!$F$5))&gt;=2,"請至【發票明細】擇一勾選！",IF(LEN(發票明細!$D$5)=1,發票明細!$D$4,IF(LEN(發票明細!$E$5)=1,發票明細!$E$4,IF(LEN(發票明細!$F$5)=1,發票明細!$F$4,"請至【發票明細】勾選！"))))</f>
        <v>請至【發票明細】擇一勾選！</v>
      </c>
      <c r="J3" s="374"/>
      <c r="K3" s="386" t="s">
        <v>2948</v>
      </c>
      <c r="L3" s="370"/>
      <c r="M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</row>
    <row r="4" spans="1:119" s="32" customFormat="1" ht="20.25" customHeight="1">
      <c r="A4" s="335"/>
      <c r="B4" s="335"/>
      <c r="C4" s="336"/>
      <c r="D4" s="336"/>
      <c r="E4" s="275" t="s">
        <v>2903</v>
      </c>
      <c r="F4" s="405" t="str">
        <f>IFERROR(MID(VLOOKUP("台北、台北市",發票明細!A:E,5,0),6,8),"")</f>
        <v/>
      </c>
      <c r="G4" s="405"/>
      <c r="H4" s="337"/>
      <c r="I4" s="374"/>
      <c r="J4" s="374"/>
      <c r="K4" s="387"/>
      <c r="L4" s="371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</row>
    <row r="5" spans="1:119" s="30" customFormat="1" ht="20.100000000000001" customHeight="1">
      <c r="A5" s="366" t="s">
        <v>0</v>
      </c>
      <c r="B5" s="362" t="s">
        <v>1</v>
      </c>
      <c r="C5" s="363"/>
      <c r="D5" s="368" t="s">
        <v>2</v>
      </c>
      <c r="E5" s="369" t="s">
        <v>582</v>
      </c>
      <c r="F5" s="368" t="s">
        <v>0</v>
      </c>
      <c r="G5" s="362" t="s">
        <v>1</v>
      </c>
      <c r="H5" s="363"/>
      <c r="I5" s="368" t="s">
        <v>2</v>
      </c>
      <c r="J5" s="369" t="s">
        <v>582</v>
      </c>
      <c r="K5" s="377" t="s">
        <v>910</v>
      </c>
      <c r="L5" s="372"/>
      <c r="N5" s="31"/>
      <c r="O5" s="31"/>
    </row>
    <row r="6" spans="1:119" s="30" customFormat="1" ht="20.100000000000001" customHeight="1" thickBot="1">
      <c r="A6" s="367"/>
      <c r="B6" s="364"/>
      <c r="C6" s="365"/>
      <c r="D6" s="368"/>
      <c r="E6" s="369"/>
      <c r="F6" s="368"/>
      <c r="G6" s="364"/>
      <c r="H6" s="365"/>
      <c r="I6" s="368"/>
      <c r="J6" s="369"/>
      <c r="K6" s="378"/>
      <c r="L6" s="373"/>
      <c r="N6" s="31"/>
      <c r="O6" s="31"/>
    </row>
    <row r="7" spans="1:119" ht="20.100000000000001" customHeight="1" thickBot="1">
      <c r="A7" s="413" t="s">
        <v>557</v>
      </c>
      <c r="B7" s="414"/>
      <c r="C7" s="414"/>
      <c r="D7" s="414"/>
      <c r="E7" s="415"/>
      <c r="F7" s="413" t="s">
        <v>942</v>
      </c>
      <c r="G7" s="414"/>
      <c r="H7" s="414"/>
      <c r="I7" s="414"/>
      <c r="J7" s="415"/>
      <c r="K7" s="137"/>
      <c r="L7" s="138"/>
      <c r="M7" s="2"/>
    </row>
    <row r="8" spans="1:119" ht="20.100000000000001" customHeight="1">
      <c r="A8" s="149">
        <v>76</v>
      </c>
      <c r="B8" s="342" t="s">
        <v>763</v>
      </c>
      <c r="C8" s="343" t="str">
        <f>IF(COUNTIF(發票明細!$B:$B,$A8)=0,"",COUNTIF(發票明細!$B:$B,$A8))</f>
        <v/>
      </c>
      <c r="D8" s="89" t="str">
        <f>IF(SUM(SUMIF(發票明細!$B:$B,$A8,發票明細!$L:$L),SUMIF(發票明細!$B:$B,$A8,發票明細!$M:$M))=0,"",SUM(SUMIF(發票明細!$B:$B,$A8,發票明細!$L:$L)))</f>
        <v/>
      </c>
      <c r="E8" s="127" t="str">
        <f t="shared" ref="E8:E36" si="0">IF(D8="","","V")</f>
        <v/>
      </c>
      <c r="F8" s="149">
        <v>17</v>
      </c>
      <c r="G8" s="342" t="s">
        <v>738</v>
      </c>
      <c r="H8" s="343" t="str">
        <f>IF(COUNTIF(發票明細!$B:$B,$F8)=0,"",COUNTIF(發票明細!$B:$B,$F8))</f>
        <v/>
      </c>
      <c r="I8" s="89" t="str">
        <f>IF(SUM(SUMIF(發票明細!$B:$B,$F8,發票明細!$L:$L),SUMIF(發票明細!$B:$B,$F8,發票明細!$M:$M))=0,"",SUM(SUMIF(發票明細!$B:$B,$F8,發票明細!$L:$L)))</f>
        <v/>
      </c>
      <c r="J8" s="127" t="str">
        <f>IF(I8="","","V")</f>
        <v/>
      </c>
      <c r="K8" s="139" t="s">
        <v>938</v>
      </c>
      <c r="L8" s="140" t="s">
        <v>937</v>
      </c>
      <c r="M8" s="2"/>
    </row>
    <row r="9" spans="1:119" ht="20.100000000000001" customHeight="1">
      <c r="A9" s="149">
        <v>88</v>
      </c>
      <c r="B9" s="342" t="s">
        <v>764</v>
      </c>
      <c r="C9" s="343" t="str">
        <f>IF(COUNTIF(發票明細!$B:$B,$A9)=0,"",COUNTIF(發票明細!$B:$B,$A9))</f>
        <v/>
      </c>
      <c r="D9" s="89" t="str">
        <f>IF(SUM(SUMIF(發票明細!$B:$B,$A9,發票明細!$L:$L),SUMIF(發票明細!$B:$B,$A9,發票明細!$M:$M))=0,"",SUM(SUMIF(發票明細!$B:$B,$A9,發票明細!$L:$L)))</f>
        <v/>
      </c>
      <c r="E9" s="127" t="str">
        <f t="shared" si="0"/>
        <v/>
      </c>
      <c r="F9" s="149">
        <v>18</v>
      </c>
      <c r="G9" s="342" t="s">
        <v>739</v>
      </c>
      <c r="H9" s="343" t="str">
        <f>IF(COUNTIF(發票明細!$B:$B,$F9)=0,"",COUNTIF(發票明細!$B:$B,$F9))</f>
        <v/>
      </c>
      <c r="I9" s="89" t="str">
        <f>IF(SUM(SUMIF(發票明細!$B:$B,$F9,發票明細!$L:$L),SUMIF(發票明細!$B:$B,$F9,發票明細!$M:$M))=0,"",SUM(SUMIF(發票明細!$B:$B,$F9,發票明細!$L:$L)))</f>
        <v/>
      </c>
      <c r="J9" s="127" t="str">
        <f>IF(I9="","","V")</f>
        <v/>
      </c>
      <c r="K9" s="141" t="s">
        <v>557</v>
      </c>
      <c r="L9" s="142">
        <f>SUM(COUNTIF(E8:E36,"V"))</f>
        <v>0</v>
      </c>
    </row>
    <row r="10" spans="1:119" ht="20.100000000000001" customHeight="1">
      <c r="A10" s="149">
        <v>92</v>
      </c>
      <c r="B10" s="342" t="s">
        <v>765</v>
      </c>
      <c r="C10" s="343" t="str">
        <f>IF(COUNTIF(發票明細!$B:$B,$A10)=0,"",COUNTIF(發票明細!$B:$B,$A10))</f>
        <v/>
      </c>
      <c r="D10" s="89" t="str">
        <f>IF(SUM(SUMIF(發票明細!$B:$B,$A10,發票明細!$L:$L),SUMIF(發票明細!$B:$B,$A10,發票明細!$M:$M))=0,"",SUM(SUMIF(發票明細!$B:$B,$A10,發票明細!$L:$L)))</f>
        <v/>
      </c>
      <c r="E10" s="127" t="str">
        <f t="shared" si="0"/>
        <v/>
      </c>
      <c r="F10" s="149">
        <v>30</v>
      </c>
      <c r="G10" s="342" t="s">
        <v>740</v>
      </c>
      <c r="H10" s="343" t="str">
        <f>IF(COUNTIF(發票明細!$B:$B,$F10)=0,"",COUNTIF(發票明細!$B:$B,$F10))</f>
        <v/>
      </c>
      <c r="I10" s="89" t="str">
        <f>IF(SUM(SUMIF(發票明細!$B:$B,$F10,發票明細!$L:$L),SUMIF(發票明細!$B:$B,$F10,發票明細!$M:$M))=0,"",SUM(SUMIF(發票明細!$B:$B,$F10,發票明細!$L:$L)))</f>
        <v/>
      </c>
      <c r="J10" s="127" t="str">
        <f>IF(I10="","","V")</f>
        <v/>
      </c>
      <c r="K10" s="143" t="s">
        <v>942</v>
      </c>
      <c r="L10" s="163">
        <f>SUM(COUNTIF(J8:J36,"V"))</f>
        <v>0</v>
      </c>
    </row>
    <row r="11" spans="1:119" ht="20.100000000000001" customHeight="1" thickBot="1">
      <c r="A11" s="149"/>
      <c r="B11" s="342"/>
      <c r="C11" s="343" t="str">
        <f>IF(COUNTIF(發票明細!$B:$B,$A11)=0,"",COUNTIF(發票明細!$B:$B,$A11))</f>
        <v/>
      </c>
      <c r="D11" s="89" t="str">
        <f>IF(SUM(SUMIF(發票明細!$B:$B,$A11,發票明細!$L:$L),SUMIF(發票明細!$B:$B,$A11,發票明細!$M:$M))=0,"",SUM(SUMIF(發票明細!$B:$B,$A11,發票明細!$L:$L)))</f>
        <v/>
      </c>
      <c r="E11" s="127" t="str">
        <f t="shared" si="0"/>
        <v/>
      </c>
      <c r="F11" s="149">
        <v>34</v>
      </c>
      <c r="G11" s="342" t="s">
        <v>741</v>
      </c>
      <c r="H11" s="343" t="str">
        <f>IF(COUNTIF(發票明細!$B:$B,$F11)=0,"",COUNTIF(發票明細!$B:$B,$F11))</f>
        <v/>
      </c>
      <c r="I11" s="89" t="str">
        <f>IF(SUM(SUMIF(發票明細!$B:$B,$F11,發票明細!$L:$L),SUMIF(發票明細!$B:$B,$F11,發票明細!$M:$M))=0,"",SUM(SUMIF(發票明細!$B:$B,$F11,發票明細!$L:$L)))</f>
        <v/>
      </c>
      <c r="J11" s="127" t="str">
        <f t="shared" ref="J11:J36" si="1">IF(I11="","","V")</f>
        <v/>
      </c>
      <c r="K11" s="144" t="s">
        <v>941</v>
      </c>
      <c r="L11" s="145">
        <f>SUM(L9:L10)</f>
        <v>0</v>
      </c>
    </row>
    <row r="12" spans="1:119" ht="20.100000000000001" customHeight="1" thickBot="1">
      <c r="A12" s="149"/>
      <c r="B12" s="342"/>
      <c r="C12" s="343" t="str">
        <f>IF(COUNTIF(發票明細!$B:$B,$A12)=0,"",COUNTIF(發票明細!$B:$B,$A12))</f>
        <v/>
      </c>
      <c r="D12" s="89" t="str">
        <f>IF(SUM(SUMIF(發票明細!$B:$B,$A12,發票明細!$L:$L),SUMIF(發票明細!$B:$B,$A12,發票明細!$M:$M))=0,"",SUM(SUMIF(發票明細!$B:$B,$A12,發票明細!$L:$L)))</f>
        <v/>
      </c>
      <c r="E12" s="127" t="str">
        <f t="shared" si="0"/>
        <v/>
      </c>
      <c r="F12" s="149">
        <v>36</v>
      </c>
      <c r="G12" s="342" t="s">
        <v>742</v>
      </c>
      <c r="H12" s="343" t="str">
        <f>IF(COUNTIF(發票明細!$B:$B,$F12)=0,"",COUNTIF(發票明細!$B:$B,$F12))</f>
        <v/>
      </c>
      <c r="I12" s="89" t="str">
        <f>IF(SUM(SUMIF(發票明細!$B:$B,$F12,發票明細!$L:$L),SUMIF(發票明細!$B:$B,$F12,發票明細!$M:$M))=0,"",SUM(SUMIF(發票明細!$B:$B,$F12,發票明細!$L:$L)))</f>
        <v/>
      </c>
      <c r="J12" s="127" t="str">
        <f t="shared" si="1"/>
        <v/>
      </c>
      <c r="K12" s="137"/>
      <c r="L12" s="138"/>
    </row>
    <row r="13" spans="1:119" ht="20.100000000000001" customHeight="1">
      <c r="A13" s="149"/>
      <c r="B13" s="342"/>
      <c r="C13" s="343" t="str">
        <f>IF(COUNTIF(發票明細!$B:$B,$A13)=0,"",COUNTIF(發票明細!$B:$B,$A13))</f>
        <v/>
      </c>
      <c r="D13" s="89" t="str">
        <f>IF(SUM(SUMIF(發票明細!$B:$B,$A13,發票明細!$L:$L),SUMIF(發票明細!$B:$B,$A13,發票明細!$M:$M))=0,"",SUM(SUMIF(發票明細!$B:$B,$A13,發票明細!$L:$L)))</f>
        <v/>
      </c>
      <c r="E13" s="127" t="str">
        <f t="shared" si="0"/>
        <v/>
      </c>
      <c r="F13" s="149">
        <v>65</v>
      </c>
      <c r="G13" s="342" t="s">
        <v>743</v>
      </c>
      <c r="H13" s="343" t="str">
        <f>IF(COUNTIF(發票明細!$B:$B,$F13)=0,"",COUNTIF(發票明細!$B:$B,$F13))</f>
        <v/>
      </c>
      <c r="I13" s="89" t="str">
        <f>IF(SUM(SUMIF(發票明細!$B:$B,$F13,發票明細!$L:$L),SUMIF(發票明細!$B:$B,$F13,發票明細!$M:$M))=0,"",SUM(SUMIF(發票明細!$B:$B,$F13,發票明細!$L:$L)))</f>
        <v/>
      </c>
      <c r="J13" s="127" t="str">
        <f t="shared" si="1"/>
        <v/>
      </c>
      <c r="K13" s="139" t="s">
        <v>938</v>
      </c>
      <c r="L13" s="140" t="s">
        <v>940</v>
      </c>
    </row>
    <row r="14" spans="1:119" ht="20.100000000000001" customHeight="1">
      <c r="A14" s="149"/>
      <c r="B14" s="342"/>
      <c r="C14" s="343" t="str">
        <f>IF(COUNTIF(發票明細!$B:$B,$A14)=0,"",COUNTIF(發票明細!$B:$B,$A14))</f>
        <v/>
      </c>
      <c r="D14" s="89" t="str">
        <f>IF(SUM(SUMIF(發票明細!$B:$B,$A14,發票明細!$L:$L),SUMIF(發票明細!$B:$B,$A14,發票明細!$M:$M))=0,"",SUM(SUMIF(發票明細!$B:$B,$A14,發票明細!$L:$L)))</f>
        <v/>
      </c>
      <c r="E14" s="127" t="str">
        <f t="shared" si="0"/>
        <v/>
      </c>
      <c r="F14" s="149">
        <v>75</v>
      </c>
      <c r="G14" s="342" t="s">
        <v>744</v>
      </c>
      <c r="H14" s="343" t="str">
        <f>IF(COUNTIF(發票明細!$B:$B,$F14)=0,"",COUNTIF(發票明細!$B:$B,$F14))</f>
        <v/>
      </c>
      <c r="I14" s="89" t="str">
        <f>IF(SUM(SUMIF(發票明細!$B:$B,$F14,發票明細!$L:$L),SUMIF(發票明細!$B:$B,$F14,發票明細!$M:$M))=0,"",SUM(SUMIF(發票明細!$B:$B,$F14,發票明細!$L:$L)))</f>
        <v/>
      </c>
      <c r="J14" s="127" t="str">
        <f t="shared" si="1"/>
        <v/>
      </c>
      <c r="K14" s="141" t="s">
        <v>557</v>
      </c>
      <c r="L14" s="146">
        <f>SUM(D8:D36)</f>
        <v>0</v>
      </c>
    </row>
    <row r="15" spans="1:119" ht="20.100000000000001" customHeight="1">
      <c r="A15" s="150"/>
      <c r="B15" s="342"/>
      <c r="C15" s="343" t="str">
        <f>IF(COUNTIF(發票明細!$B:$B,$A15)=0,"",COUNTIF(發票明細!$B:$B,$A15))</f>
        <v/>
      </c>
      <c r="D15" s="89" t="str">
        <f>IF(SUM(SUMIF(發票明細!$B:$B,$A15,發票明細!$L:$L),SUMIF(發票明細!$B:$B,$A15,發票明細!$M:$M))=0,"",SUM(SUMIF(發票明細!$B:$B,$A15,發票明細!$L:$L)))</f>
        <v/>
      </c>
      <c r="E15" s="127" t="str">
        <f t="shared" si="0"/>
        <v/>
      </c>
      <c r="F15" s="150">
        <v>100</v>
      </c>
      <c r="G15" s="342" t="s">
        <v>745</v>
      </c>
      <c r="H15" s="343" t="str">
        <f>IF(COUNTIF(發票明細!$B:$B,$F15)=0,"",COUNTIF(發票明細!$B:$B,$F15))</f>
        <v/>
      </c>
      <c r="I15" s="89" t="str">
        <f>IF(SUM(SUMIF(發票明細!$B:$B,$F15,發票明細!$L:$L),SUMIF(發票明細!$B:$B,$F15,發票明細!$M:$M))=0,"",SUM(SUMIF(發票明細!$B:$B,$F15,發票明細!$L:$L)))</f>
        <v/>
      </c>
      <c r="J15" s="127" t="str">
        <f t="shared" si="1"/>
        <v/>
      </c>
      <c r="K15" s="143" t="s">
        <v>942</v>
      </c>
      <c r="L15" s="164">
        <f>SUM(I8:I36)</f>
        <v>0</v>
      </c>
    </row>
    <row r="16" spans="1:119" ht="20.100000000000001" customHeight="1" thickBot="1">
      <c r="A16" s="149"/>
      <c r="B16" s="342"/>
      <c r="C16" s="343" t="str">
        <f>IF(COUNTIF(發票明細!$B:$B,$A16)=0,"",COUNTIF(發票明細!$B:$B,$A16))</f>
        <v/>
      </c>
      <c r="D16" s="89" t="str">
        <f>IF(SUM(SUMIF(發票明細!$B:$B,$A16,發票明細!$L:$L),SUMIF(發票明細!$B:$B,$A16,發票明細!$M:$M))=0,"",SUM(SUMIF(發票明細!$B:$B,$A16,發票明細!$L:$L)))</f>
        <v/>
      </c>
      <c r="E16" s="127" t="str">
        <f t="shared" si="0"/>
        <v/>
      </c>
      <c r="F16" s="149">
        <v>103</v>
      </c>
      <c r="G16" s="342" t="s">
        <v>746</v>
      </c>
      <c r="H16" s="343" t="str">
        <f>IF(COUNTIF(發票明細!$B:$B,$F16)=0,"",COUNTIF(發票明細!$B:$B,$F16))</f>
        <v/>
      </c>
      <c r="I16" s="89" t="str">
        <f>IF(SUM(SUMIF(發票明細!$B:$B,$F16,發票明細!$L:$L),SUMIF(發票明細!$B:$B,$F16,發票明細!$M:$M))=0,"",SUM(SUMIF(發票明細!$B:$B,$F16,發票明細!$L:$L)))</f>
        <v/>
      </c>
      <c r="J16" s="127" t="str">
        <f t="shared" si="1"/>
        <v/>
      </c>
      <c r="K16" s="144" t="s">
        <v>941</v>
      </c>
      <c r="L16" s="148">
        <f>SUM(L14:L15)</f>
        <v>0</v>
      </c>
      <c r="O16" s="3"/>
    </row>
    <row r="17" spans="1:15" ht="20.100000000000001" customHeight="1">
      <c r="A17" s="149"/>
      <c r="B17" s="342"/>
      <c r="C17" s="343" t="str">
        <f>IF(COUNTIF(發票明細!$B:$B,$A17)=0,"",COUNTIF(發票明細!$B:$B,$A17))</f>
        <v/>
      </c>
      <c r="D17" s="89" t="str">
        <f>IF(SUM(SUMIF(發票明細!$B:$B,$A17,發票明細!$L:$L),SUMIF(發票明細!$B:$B,$A17,發票明細!$M:$M))=0,"",SUM(SUMIF(發票明細!$B:$B,$A17,發票明細!$L:$L)))</f>
        <v/>
      </c>
      <c r="E17" s="127" t="str">
        <f t="shared" si="0"/>
        <v/>
      </c>
      <c r="F17" s="149">
        <v>109</v>
      </c>
      <c r="G17" s="342" t="s">
        <v>747</v>
      </c>
      <c r="H17" s="343" t="str">
        <f>IF(COUNTIF(發票明細!$B:$B,$F17)=0,"",COUNTIF(發票明細!$B:$B,$F17))</f>
        <v/>
      </c>
      <c r="I17" s="89" t="str">
        <f>IF(SUM(SUMIF(發票明細!$B:$B,$F17,發票明細!$L:$L),SUMIF(發票明細!$B:$B,$F17,發票明細!$M:$M))=0,"",SUM(SUMIF(發票明細!$B:$B,$F17,發票明細!$L:$L)))</f>
        <v/>
      </c>
      <c r="J17" s="127" t="str">
        <f t="shared" si="1"/>
        <v/>
      </c>
      <c r="K17" s="137"/>
      <c r="L17" s="138"/>
    </row>
    <row r="18" spans="1:15" ht="20.100000000000001" customHeight="1">
      <c r="A18" s="151"/>
      <c r="B18" s="342"/>
      <c r="C18" s="343" t="str">
        <f>IF(COUNTIF(發票明細!$B:$B,$A18)=0,"",COUNTIF(發票明細!$B:$B,$A18))</f>
        <v/>
      </c>
      <c r="D18" s="89" t="str">
        <f>IF(SUM(SUMIF(發票明細!$B:$B,$A18,發票明細!$L:$L),SUMIF(發票明細!$B:$B,$A18,發票明細!$M:$M))=0,"",SUM(SUMIF(發票明細!$B:$B,$A18,發票明細!$L:$L)))</f>
        <v/>
      </c>
      <c r="E18" s="127" t="str">
        <f t="shared" si="0"/>
        <v/>
      </c>
      <c r="F18" s="151">
        <v>126</v>
      </c>
      <c r="G18" s="342" t="s">
        <v>748</v>
      </c>
      <c r="H18" s="343" t="str">
        <f>IF(COUNTIF(發票明細!$B:$B,$F18)=0,"",COUNTIF(發票明細!$B:$B,$F18))</f>
        <v/>
      </c>
      <c r="I18" s="89" t="str">
        <f>IF(SUM(SUMIF(發票明細!$B:$B,$F18,發票明細!$L:$L),SUMIF(發票明細!$B:$B,$F18,發票明細!$M:$M))=0,"",SUM(SUMIF(發票明細!$B:$B,$F18,發票明細!$L:$L)))</f>
        <v/>
      </c>
      <c r="J18" s="127" t="str">
        <f t="shared" si="1"/>
        <v/>
      </c>
      <c r="K18" s="137"/>
      <c r="L18" s="138"/>
    </row>
    <row r="19" spans="1:15" ht="20.100000000000001" customHeight="1">
      <c r="A19" s="151"/>
      <c r="B19" s="342"/>
      <c r="C19" s="343" t="str">
        <f>IF(COUNTIF(發票明細!$B:$B,$A19)=0,"",COUNTIF(發票明細!$B:$B,$A19))</f>
        <v/>
      </c>
      <c r="D19" s="89" t="str">
        <f>IF(SUM(SUMIF(發票明細!$B:$B,$A19,發票明細!$L:$L),SUMIF(發票明細!$B:$B,$A19,發票明細!$M:$M))=0,"",SUM(SUMIF(發票明細!$B:$B,$A19,發票明細!$L:$L)))</f>
        <v/>
      </c>
      <c r="E19" s="127" t="str">
        <f t="shared" si="0"/>
        <v/>
      </c>
      <c r="F19" s="151">
        <v>130</v>
      </c>
      <c r="G19" s="342" t="s">
        <v>749</v>
      </c>
      <c r="H19" s="343" t="str">
        <f>IF(COUNTIF(發票明細!$B:$B,$F19)=0,"",COUNTIF(發票明細!$B:$B,$F19))</f>
        <v/>
      </c>
      <c r="I19" s="89" t="str">
        <f>IF(SUM(SUMIF(發票明細!$B:$B,$F19,發票明細!$L:$L),SUMIF(發票明細!$B:$B,$F19,發票明細!$M:$M))=0,"",SUM(SUMIF(發票明細!$B:$B,$F19,發票明細!$L:$L)))</f>
        <v/>
      </c>
      <c r="J19" s="127" t="str">
        <f t="shared" si="1"/>
        <v/>
      </c>
      <c r="K19" s="137"/>
      <c r="L19" s="138"/>
    </row>
    <row r="20" spans="1:15" ht="20.100000000000001" customHeight="1">
      <c r="A20" s="151"/>
      <c r="B20" s="342"/>
      <c r="C20" s="343" t="str">
        <f>IF(COUNTIF(發票明細!$B:$B,$A20)=0,"",COUNTIF(發票明細!$B:$B,$A20))</f>
        <v/>
      </c>
      <c r="D20" s="89" t="str">
        <f>IF(SUM(SUMIF(發票明細!$B:$B,$A20,發票明細!$L:$L),SUMIF(發票明細!$B:$B,$A20,發票明細!$M:$M))=0,"",SUM(SUMIF(發票明細!$B:$B,$A20,發票明細!$L:$L)))</f>
        <v/>
      </c>
      <c r="E20" s="127" t="str">
        <f t="shared" si="0"/>
        <v/>
      </c>
      <c r="F20" s="151">
        <v>134</v>
      </c>
      <c r="G20" s="342" t="s">
        <v>750</v>
      </c>
      <c r="H20" s="343" t="str">
        <f>IF(COUNTIF(發票明細!$B:$B,$F20)=0,"",COUNTIF(發票明細!$B:$B,$F20))</f>
        <v/>
      </c>
      <c r="I20" s="89" t="str">
        <f>IF(SUM(SUMIF(發票明細!$B:$B,$F20,發票明細!$L:$L),SUMIF(發票明細!$B:$B,$F20,發票明細!$M:$M))=0,"",SUM(SUMIF(發票明細!$B:$B,$F20,發票明細!$L:$L)))</f>
        <v/>
      </c>
      <c r="J20" s="127" t="str">
        <f t="shared" si="1"/>
        <v/>
      </c>
      <c r="K20" s="137"/>
      <c r="L20" s="138"/>
    </row>
    <row r="21" spans="1:15" ht="20.100000000000001" customHeight="1">
      <c r="A21" s="151"/>
      <c r="B21" s="342"/>
      <c r="C21" s="343" t="str">
        <f>IF(COUNTIF(發票明細!$B:$B,$A21)=0,"",COUNTIF(發票明細!$B:$B,$A21))</f>
        <v/>
      </c>
      <c r="D21" s="89" t="str">
        <f>IF(SUM(SUMIF(發票明細!$B:$B,$A21,發票明細!$L:$L),SUMIF(發票明細!$B:$B,$A21,發票明細!$M:$M))=0,"",SUM(SUMIF(發票明細!$B:$B,$A21,發票明細!$L:$L)))</f>
        <v/>
      </c>
      <c r="E21" s="127" t="str">
        <f t="shared" si="0"/>
        <v/>
      </c>
      <c r="F21" s="151">
        <v>138</v>
      </c>
      <c r="G21" s="342" t="s">
        <v>751</v>
      </c>
      <c r="H21" s="343" t="str">
        <f>IF(COUNTIF(發票明細!$B:$B,$F21)=0,"",COUNTIF(發票明細!$B:$B,$F21))</f>
        <v/>
      </c>
      <c r="I21" s="89" t="str">
        <f>IF(SUM(SUMIF(發票明細!$B:$B,$F21,發票明細!$L:$L),SUMIF(發票明細!$B:$B,$F21,發票明細!$M:$M))=0,"",SUM(SUMIF(發票明細!$B:$B,$F21,發票明細!$L:$L)))</f>
        <v/>
      </c>
      <c r="J21" s="127" t="str">
        <f t="shared" si="1"/>
        <v/>
      </c>
    </row>
    <row r="22" spans="1:15" ht="20.100000000000001" customHeight="1">
      <c r="A22" s="151"/>
      <c r="B22" s="342"/>
      <c r="C22" s="343" t="str">
        <f>IF(COUNTIF(發票明細!$B:$B,$A22)=0,"",COUNTIF(發票明細!$B:$B,$A22))</f>
        <v/>
      </c>
      <c r="D22" s="89" t="str">
        <f>IF(SUM(SUMIF(發票明細!$B:$B,$A22,發票明細!$L:$L),SUMIF(發票明細!$B:$B,$A22,發票明細!$M:$M))=0,"",SUM(SUMIF(發票明細!$B:$B,$A22,發票明細!$L:$L)))</f>
        <v/>
      </c>
      <c r="E22" s="127" t="str">
        <f t="shared" si="0"/>
        <v/>
      </c>
      <c r="F22" s="151">
        <v>146</v>
      </c>
      <c r="G22" s="342" t="s">
        <v>752</v>
      </c>
      <c r="H22" s="343" t="str">
        <f>IF(COUNTIF(發票明細!$B:$B,$F22)=0,"",COUNTIF(發票明細!$B:$B,$F22))</f>
        <v/>
      </c>
      <c r="I22" s="89" t="str">
        <f>IF(SUM(SUMIF(發票明細!$B:$B,$F22,發票明細!$L:$L),SUMIF(發票明細!$B:$B,$F22,發票明細!$M:$M))=0,"",SUM(SUMIF(發票明細!$B:$B,$F22,發票明細!$L:$L)))</f>
        <v/>
      </c>
      <c r="J22" s="127" t="str">
        <f t="shared" si="1"/>
        <v/>
      </c>
    </row>
    <row r="23" spans="1:15" ht="20.100000000000001" customHeight="1">
      <c r="A23" s="151"/>
      <c r="B23" s="342"/>
      <c r="C23" s="343" t="str">
        <f>IF(COUNTIF(發票明細!$B:$B,$A23)=0,"",COUNTIF(發票明細!$B:$B,$A23))</f>
        <v/>
      </c>
      <c r="D23" s="89" t="str">
        <f>IF(SUM(SUMIF(發票明細!$B:$B,$A23,發票明細!$L:$L),SUMIF(發票明細!$B:$B,$A23,發票明細!$M:$M))=0,"",SUM(SUMIF(發票明細!$B:$B,$A23,發票明細!$L:$L)))</f>
        <v/>
      </c>
      <c r="E23" s="127" t="str">
        <f t="shared" si="0"/>
        <v/>
      </c>
      <c r="F23" s="151">
        <v>147</v>
      </c>
      <c r="G23" s="342" t="s">
        <v>753</v>
      </c>
      <c r="H23" s="343" t="str">
        <f>IF(COUNTIF(發票明細!$B:$B,$F23)=0,"",COUNTIF(發票明細!$B:$B,$F23))</f>
        <v/>
      </c>
      <c r="I23" s="89" t="str">
        <f>IF(SUM(SUMIF(發票明細!$B:$B,$F23,發票明細!$L:$L),SUMIF(發票明細!$B:$B,$F23,發票明細!$M:$M))=0,"",SUM(SUMIF(發票明細!$B:$B,$F23,發票明細!$L:$L)))</f>
        <v/>
      </c>
      <c r="J23" s="127" t="str">
        <f t="shared" si="1"/>
        <v/>
      </c>
    </row>
    <row r="24" spans="1:15" ht="20.100000000000001" customHeight="1">
      <c r="A24" s="152"/>
      <c r="B24" s="342"/>
      <c r="C24" s="343" t="str">
        <f>IF(COUNTIF(發票明細!$B:$B,$A24)=0,"",COUNTIF(發票明細!$B:$B,$A24))</f>
        <v/>
      </c>
      <c r="D24" s="89" t="str">
        <f>IF(SUM(SUMIF(發票明細!$B:$B,$A24,發票明細!$L:$L),SUMIF(發票明細!$B:$B,$A24,發票明細!$M:$M))=0,"",SUM(SUMIF(發票明細!$B:$B,$A24,發票明細!$L:$L)))</f>
        <v/>
      </c>
      <c r="E24" s="127" t="str">
        <f t="shared" si="0"/>
        <v/>
      </c>
      <c r="F24" s="152">
        <v>159</v>
      </c>
      <c r="G24" s="342" t="s">
        <v>754</v>
      </c>
      <c r="H24" s="343" t="str">
        <f>IF(COUNTIF(發票明細!$B:$B,$F24)=0,"",COUNTIF(發票明細!$B:$B,$F24))</f>
        <v/>
      </c>
      <c r="I24" s="89" t="str">
        <f>IF(SUM(SUMIF(發票明細!$B:$B,$F24,發票明細!$L:$L),SUMIF(發票明細!$B:$B,$F24,發票明細!$M:$M))=0,"",SUM(SUMIF(發票明細!$B:$B,$F24,發票明細!$L:$L)))</f>
        <v/>
      </c>
      <c r="J24" s="127" t="str">
        <f t="shared" si="1"/>
        <v/>
      </c>
    </row>
    <row r="25" spans="1:15" ht="20.100000000000001" customHeight="1">
      <c r="A25" s="151"/>
      <c r="B25" s="342"/>
      <c r="C25" s="343" t="str">
        <f>IF(COUNTIF(發票明細!$B:$B,$A25)=0,"",COUNTIF(發票明細!$B:$B,$A25))</f>
        <v/>
      </c>
      <c r="D25" s="89" t="str">
        <f>IF(SUM(SUMIF(發票明細!$B:$B,$A25,發票明細!$L:$L),SUMIF(發票明細!$B:$B,$A25,發票明細!$M:$M))=0,"",SUM(SUMIF(發票明細!$B:$B,$A25,發票明細!$L:$L)))</f>
        <v/>
      </c>
      <c r="E25" s="127" t="str">
        <f t="shared" si="0"/>
        <v/>
      </c>
      <c r="F25" s="151">
        <v>163</v>
      </c>
      <c r="G25" s="342" t="s">
        <v>755</v>
      </c>
      <c r="H25" s="343" t="str">
        <f>IF(COUNTIF(發票明細!$B:$B,$F25)=0,"",COUNTIF(發票明細!$B:$B,$F25))</f>
        <v/>
      </c>
      <c r="I25" s="89" t="str">
        <f>IF(SUM(SUMIF(發票明細!$B:$B,$F25,發票明細!$L:$L),SUMIF(發票明細!$B:$B,$F25,發票明細!$M:$M))=0,"",SUM(SUMIF(發票明細!$B:$B,$F25,發票明細!$L:$L)))</f>
        <v/>
      </c>
      <c r="J25" s="127" t="str">
        <f t="shared" si="1"/>
        <v/>
      </c>
    </row>
    <row r="26" spans="1:15" ht="20.100000000000001" customHeight="1">
      <c r="A26" s="150"/>
      <c r="B26" s="342"/>
      <c r="C26" s="343" t="str">
        <f>IF(COUNTIF(發票明細!$B:$B,$A26)=0,"",COUNTIF(發票明細!$B:$B,$A26))</f>
        <v/>
      </c>
      <c r="D26" s="89" t="str">
        <f>IF(SUM(SUMIF(發票明細!$B:$B,$A26,發票明細!$L:$L),SUMIF(發票明細!$B:$B,$A26,發票明細!$M:$M))=0,"",SUM(SUMIF(發票明細!$B:$B,$A26,發票明細!$L:$L)))</f>
        <v/>
      </c>
      <c r="E26" s="127" t="str">
        <f t="shared" si="0"/>
        <v/>
      </c>
      <c r="F26" s="150">
        <v>166</v>
      </c>
      <c r="G26" s="342" t="s">
        <v>756</v>
      </c>
      <c r="H26" s="343" t="str">
        <f>IF(COUNTIF(發票明細!$B:$B,$F26)=0,"",COUNTIF(發票明細!$B:$B,$F26))</f>
        <v/>
      </c>
      <c r="I26" s="89" t="str">
        <f>IF(SUM(SUMIF(發票明細!$B:$B,$F26,發票明細!$L:$L),SUMIF(發票明細!$B:$B,$F26,發票明細!$M:$M))=0,"",SUM(SUMIF(發票明細!$B:$B,$F26,發票明細!$L:$L)))</f>
        <v/>
      </c>
      <c r="J26" s="127" t="str">
        <f t="shared" si="1"/>
        <v/>
      </c>
    </row>
    <row r="27" spans="1:15" ht="20.100000000000001" customHeight="1">
      <c r="A27" s="149"/>
      <c r="B27" s="342"/>
      <c r="C27" s="343" t="str">
        <f>IF(COUNTIF(發票明細!$B:$B,$A27)=0,"",COUNTIF(發票明細!$B:$B,$A27))</f>
        <v/>
      </c>
      <c r="D27" s="89" t="str">
        <f>IF(SUM(SUMIF(發票明細!$B:$B,$A27,發票明細!$L:$L),SUMIF(發票明細!$B:$B,$A27,發票明細!$M:$M))=0,"",SUM(SUMIF(發票明細!$B:$B,$A27,發票明細!$L:$L)))</f>
        <v/>
      </c>
      <c r="E27" s="127" t="str">
        <f t="shared" si="0"/>
        <v/>
      </c>
      <c r="F27" s="149">
        <v>171</v>
      </c>
      <c r="G27" s="342" t="s">
        <v>757</v>
      </c>
      <c r="H27" s="343" t="str">
        <f>IF(COUNTIF(發票明細!$B:$B,$F27)=0,"",COUNTIF(發票明細!$B:$B,$F27))</f>
        <v/>
      </c>
      <c r="I27" s="89" t="str">
        <f>IF(SUM(SUMIF(發票明細!$B:$B,$F27,發票明細!$L:$L),SUMIF(發票明細!$B:$B,$F27,發票明細!$M:$M))=0,"",SUM(SUMIF(發票明細!$B:$B,$F27,發票明細!$L:$L)))</f>
        <v/>
      </c>
      <c r="J27" s="127" t="str">
        <f t="shared" si="1"/>
        <v/>
      </c>
    </row>
    <row r="28" spans="1:15" ht="20.100000000000001" customHeight="1">
      <c r="A28" s="149"/>
      <c r="B28" s="342"/>
      <c r="C28" s="343" t="str">
        <f>IF(COUNTIF(發票明細!$B:$B,$A28)=0,"",COUNTIF(發票明細!$B:$B,$A28))</f>
        <v/>
      </c>
      <c r="D28" s="89" t="str">
        <f>IF(SUM(SUMIF(發票明細!$B:$B,$A28,發票明細!$L:$L),SUMIF(發票明細!$B:$B,$A28,發票明細!$M:$M))=0,"",SUM(SUMIF(發票明細!$B:$B,$A28,發票明細!$L:$L)))</f>
        <v/>
      </c>
      <c r="E28" s="127" t="str">
        <f t="shared" si="0"/>
        <v/>
      </c>
      <c r="F28" s="149">
        <v>181</v>
      </c>
      <c r="G28" s="342" t="s">
        <v>758</v>
      </c>
      <c r="H28" s="343" t="str">
        <f>IF(COUNTIF(發票明細!$B:$B,$F28)=0,"",COUNTIF(發票明細!$B:$B,$F28))</f>
        <v/>
      </c>
      <c r="I28" s="89" t="str">
        <f>IF(SUM(SUMIF(發票明細!$B:$B,$F28,發票明細!$L:$L),SUMIF(發票明細!$B:$B,$F28,發票明細!$M:$M))=0,"",SUM(SUMIF(發票明細!$B:$B,$F28,發票明細!$L:$L)))</f>
        <v/>
      </c>
      <c r="J28" s="127" t="str">
        <f t="shared" si="1"/>
        <v/>
      </c>
    </row>
    <row r="29" spans="1:15" ht="20.100000000000001" customHeight="1">
      <c r="A29" s="153"/>
      <c r="B29" s="342"/>
      <c r="C29" s="343" t="str">
        <f>IF(COUNTIF(發票明細!$B:$B,$A29)=0,"",COUNTIF(發票明細!$B:$B,$A29))</f>
        <v/>
      </c>
      <c r="D29" s="89" t="str">
        <f>IF(SUM(SUMIF(發票明細!$B:$B,$A29,發票明細!$L:$L),SUMIF(發票明細!$B:$B,$A29,發票明細!$M:$M))=0,"",SUM(SUMIF(發票明細!$B:$B,$A29,發票明細!$L:$L)))</f>
        <v/>
      </c>
      <c r="E29" s="127" t="str">
        <f t="shared" si="0"/>
        <v/>
      </c>
      <c r="F29" s="149">
        <v>186</v>
      </c>
      <c r="G29" s="342" t="s">
        <v>759</v>
      </c>
      <c r="H29" s="343" t="str">
        <f>IF(COUNTIF(發票明細!$B:$B,$F29)=0,"",COUNTIF(發票明細!$B:$B,$F29))</f>
        <v/>
      </c>
      <c r="I29" s="89" t="str">
        <f>IF(SUM(SUMIF(發票明細!$B:$B,$F29,發票明細!$L:$L),SUMIF(發票明細!$B:$B,$F29,發票明細!$M:$M))=0,"",SUM(SUMIF(發票明細!$B:$B,$F29,發票明細!$L:$L)))</f>
        <v/>
      </c>
      <c r="J29" s="127" t="str">
        <f t="shared" si="1"/>
        <v/>
      </c>
      <c r="L29" s="123"/>
    </row>
    <row r="30" spans="1:15" ht="20.100000000000001" customHeight="1">
      <c r="A30" s="149"/>
      <c r="B30" s="342"/>
      <c r="C30" s="343" t="str">
        <f>IF(COUNTIF(發票明細!$B:$B,$A30)=0,"",COUNTIF(發票明細!$B:$B,$A30))</f>
        <v/>
      </c>
      <c r="D30" s="89" t="str">
        <f>IF(SUM(SUMIF(發票明細!$B:$B,$A30,發票明細!$L:$L),SUMIF(發票明細!$B:$B,$A30,發票明細!$M:$M))=0,"",SUM(SUMIF(發票明細!$B:$B,$A30,發票明細!$L:$L)))</f>
        <v/>
      </c>
      <c r="E30" s="127" t="str">
        <f t="shared" si="0"/>
        <v/>
      </c>
      <c r="F30" s="149">
        <v>195</v>
      </c>
      <c r="G30" s="342" t="s">
        <v>760</v>
      </c>
      <c r="H30" s="343" t="str">
        <f>IF(COUNTIF(發票明細!$B:$B,$F30)=0,"",COUNTIF(發票明細!$B:$B,$F30))</f>
        <v/>
      </c>
      <c r="I30" s="89" t="str">
        <f>IF(SUM(SUMIF(發票明細!$B:$B,$F30,發票明細!$L:$L),SUMIF(發票明細!$B:$B,$F30,發票明細!$M:$M))=0,"",SUM(SUMIF(發票明細!$B:$B,$F30,發票明細!$L:$L)))</f>
        <v/>
      </c>
      <c r="J30" s="127" t="str">
        <f t="shared" si="1"/>
        <v/>
      </c>
    </row>
    <row r="31" spans="1:15" ht="20.100000000000001" customHeight="1">
      <c r="A31" s="149"/>
      <c r="B31" s="342"/>
      <c r="C31" s="343" t="str">
        <f>IF(COUNTIF(發票明細!$B:$B,$A31)=0,"",COUNTIF(發票明細!$B:$B,$A31))</f>
        <v/>
      </c>
      <c r="D31" s="89" t="str">
        <f>IF(SUM(SUMIF(發票明細!$B:$B,$A31,發票明細!$L:$L),SUMIF(發票明細!$B:$B,$A31,發票明細!$M:$M))=0,"",SUM(SUMIF(發票明細!$B:$B,$A31,發票明細!$L:$L)))</f>
        <v/>
      </c>
      <c r="E31" s="127" t="str">
        <f t="shared" si="0"/>
        <v/>
      </c>
      <c r="F31" s="149">
        <v>197</v>
      </c>
      <c r="G31" s="342" t="s">
        <v>761</v>
      </c>
      <c r="H31" s="343" t="str">
        <f>IF(COUNTIF(發票明細!$B:$B,$F31)=0,"",COUNTIF(發票明細!$B:$B,$F31))</f>
        <v/>
      </c>
      <c r="I31" s="89" t="str">
        <f>IF(SUM(SUMIF(發票明細!$B:$B,$F31,發票明細!$L:$L),SUMIF(發票明細!$B:$B,$F31,發票明細!$M:$M))=0,"",SUM(SUMIF(發票明細!$B:$B,$F31,發票明細!$L:$L)))</f>
        <v/>
      </c>
      <c r="J31" s="127" t="str">
        <f t="shared" si="1"/>
        <v/>
      </c>
      <c r="L31" s="123"/>
      <c r="O31" s="6"/>
    </row>
    <row r="32" spans="1:15" ht="20.100000000000001" customHeight="1">
      <c r="A32" s="149"/>
      <c r="B32" s="342"/>
      <c r="C32" s="343" t="str">
        <f>IF(COUNTIF(發票明細!$B:$B,$A32)=0,"",COUNTIF(發票明細!$B:$B,$A32))</f>
        <v/>
      </c>
      <c r="D32" s="89" t="str">
        <f>IF(SUM(SUMIF(發票明細!$B:$B,$A32,發票明細!$L:$L),SUMIF(發票明細!$B:$B,$A32,發票明細!$M:$M))=0,"",SUM(SUMIF(發票明細!$B:$B,$A32,發票明細!$L:$L)))</f>
        <v/>
      </c>
      <c r="E32" s="127" t="str">
        <f>IF(D32="","","V")</f>
        <v/>
      </c>
      <c r="F32" s="149">
        <v>200</v>
      </c>
      <c r="G32" s="342" t="s">
        <v>762</v>
      </c>
      <c r="H32" s="343" t="str">
        <f>IF(COUNTIF(發票明細!$B:$B,$F32)=0,"",COUNTIF(發票明細!$B:$B,$F32))</f>
        <v/>
      </c>
      <c r="I32" s="89" t="str">
        <f>IF(SUM(SUMIF(發票明細!$B:$B,$F32,發票明細!$L:$L),SUMIF(發票明細!$B:$B,$F32,發票明細!$M:$M))=0,"",SUM(SUMIF(發票明細!$B:$B,$F32,發票明細!$L:$L)))</f>
        <v/>
      </c>
      <c r="J32" s="127" t="str">
        <f t="shared" si="1"/>
        <v/>
      </c>
    </row>
    <row r="33" spans="1:15" ht="20.100000000000001" customHeight="1">
      <c r="A33" s="149"/>
      <c r="B33" s="342"/>
      <c r="C33" s="343" t="str">
        <f>IF(COUNTIF(發票明細!$B:$B,$A33)=0,"",COUNTIF(發票明細!$B:$B,$A33))</f>
        <v/>
      </c>
      <c r="D33" s="89" t="str">
        <f>IF(SUM(SUMIF(發票明細!$B:$B,$A33,發票明細!$L:$L),SUMIF(發票明細!$B:$B,$A33,發票明細!$M:$M))=0,"",SUM(SUMIF(發票明細!$B:$B,$A33,發票明細!$L:$L)))</f>
        <v/>
      </c>
      <c r="E33" s="127" t="str">
        <f>IF(D33="","","V")</f>
        <v/>
      </c>
      <c r="F33" s="149"/>
      <c r="G33" s="342"/>
      <c r="H33" s="343" t="str">
        <f>IF(COUNTIF(發票明細!$B:$B,$F33)=0,"",COUNTIF(發票明細!$B:$B,$F33))</f>
        <v/>
      </c>
      <c r="I33" s="89" t="str">
        <f>IF(SUM(SUMIF(發票明細!$B:$B,$F33,發票明細!$L:$L),SUMIF(發票明細!$B:$B,$F33,發票明細!$M:$M))=0,"",SUM(SUMIF(發票明細!$B:$B,$F33,發票明細!$L:$L)))</f>
        <v/>
      </c>
      <c r="J33" s="127" t="str">
        <f t="shared" si="1"/>
        <v/>
      </c>
    </row>
    <row r="34" spans="1:15" ht="20.100000000000001" customHeight="1">
      <c r="A34" s="149"/>
      <c r="B34" s="342"/>
      <c r="C34" s="343" t="str">
        <f>IF(COUNTIF(發票明細!$B:$B,$A34)=0,"",COUNTIF(發票明細!$B:$B,$A34))</f>
        <v/>
      </c>
      <c r="D34" s="89" t="str">
        <f>IF(SUM(SUMIF(發票明細!$B:$B,$A34,發票明細!$L:$L),SUMIF(發票明細!$B:$B,$A34,發票明細!$M:$M))=0,"",SUM(SUMIF(發票明細!$B:$B,$A34,發票明細!$L:$L)))</f>
        <v/>
      </c>
      <c r="E34" s="127" t="str">
        <f>IF(D34="","","V")</f>
        <v/>
      </c>
      <c r="F34" s="154"/>
      <c r="G34" s="342"/>
      <c r="H34" s="343" t="str">
        <f>IF(COUNTIF(發票明細!$B:$B,$F34)=0,"",COUNTIF(發票明細!$B:$B,$F34))</f>
        <v/>
      </c>
      <c r="I34" s="89" t="str">
        <f>IF(SUM(SUMIF(發票明細!$B:$B,$F34,發票明細!$L:$L),SUMIF(發票明細!$B:$B,$F34,發票明細!$M:$M))=0,"",SUM(SUMIF(發票明細!$B:$B,$F34,發票明細!$L:$L)))</f>
        <v/>
      </c>
      <c r="J34" s="127" t="str">
        <f t="shared" si="1"/>
        <v/>
      </c>
      <c r="O34" s="8"/>
    </row>
    <row r="35" spans="1:15" ht="20.100000000000001" customHeight="1">
      <c r="A35" s="149"/>
      <c r="B35" s="342"/>
      <c r="C35" s="343" t="str">
        <f>IF(COUNTIF(發票明細!$B:$B,$A35)=0,"",COUNTIF(發票明細!$B:$B,$A35))</f>
        <v/>
      </c>
      <c r="D35" s="89" t="str">
        <f>IF(SUM(SUMIF(發票明細!$B:$B,$A35,發票明細!$L:$L),SUMIF(發票明細!$B:$B,$A35,發票明細!$M:$M))=0,"",SUM(SUMIF(發票明細!$B:$B,$A35,發票明細!$L:$L)))</f>
        <v/>
      </c>
      <c r="E35" s="127" t="str">
        <f t="shared" si="0"/>
        <v/>
      </c>
      <c r="F35" s="155"/>
      <c r="G35" s="342"/>
      <c r="H35" s="343" t="str">
        <f>IF(COUNTIF(發票明細!$B:$B,$F35)=0,"",COUNTIF(發票明細!$B:$B,$F35))</f>
        <v/>
      </c>
      <c r="I35" s="89" t="str">
        <f>IF(SUM(SUMIF(發票明細!$B:$B,$F35,發票明細!$L:$L),SUMIF(發票明細!$B:$B,$F35,發票明細!$M:$M))=0,"",SUM(SUMIF(發票明細!$B:$B,$F35,發票明細!$L:$L)))</f>
        <v/>
      </c>
      <c r="J35" s="127" t="str">
        <f t="shared" si="1"/>
        <v/>
      </c>
      <c r="O35" s="8"/>
    </row>
    <row r="36" spans="1:15" ht="20.100000000000001" customHeight="1">
      <c r="A36" s="149"/>
      <c r="B36" s="342"/>
      <c r="C36" s="343" t="str">
        <f>IF(COUNTIF(發票明細!$B:$B,$A36)=0,"",COUNTIF(發票明細!$B:$B,$A36))</f>
        <v/>
      </c>
      <c r="D36" s="89" t="str">
        <f>IF(SUM(SUMIF(發票明細!$B:$B,$A36,發票明細!$L:$L),SUMIF(發票明細!$B:$B,$A36,發票明細!$M:$M))=0,"",SUM(SUMIF(發票明細!$B:$B,$A36,發票明細!$L:$L)))</f>
        <v/>
      </c>
      <c r="E36" s="127" t="str">
        <f t="shared" si="0"/>
        <v/>
      </c>
      <c r="F36" s="155"/>
      <c r="G36" s="342"/>
      <c r="H36" s="343" t="str">
        <f>IF(COUNTIF(發票明細!$B:$B,$F36)=0,"",COUNTIF(發票明細!$B:$B,$F36))</f>
        <v/>
      </c>
      <c r="I36" s="89" t="str">
        <f>IF(SUM(SUMIF(發票明細!$B:$B,$F36,發票明細!$L:$L),SUMIF(發票明細!$B:$B,$F36,發票明細!$M:$M))=0,"",SUM(SUMIF(發票明細!$B:$B,$F36,發票明細!$L:$L)))</f>
        <v/>
      </c>
      <c r="J36" s="127" t="str">
        <f t="shared" si="1"/>
        <v/>
      </c>
      <c r="M36" s="4"/>
      <c r="N36" s="8"/>
      <c r="O36" s="8"/>
    </row>
    <row r="37" spans="1:15" ht="16.149999999999999" customHeight="1" thickBot="1">
      <c r="A37" s="354" t="s">
        <v>908</v>
      </c>
      <c r="B37" s="354"/>
      <c r="C37" s="354"/>
      <c r="D37" s="133" t="str">
        <f>IF(SUM('寄單總表(小北實業.台南以南)'!$L$12,$L$32)=0,"","小北實業")</f>
        <v/>
      </c>
      <c r="E37" s="134" t="str">
        <f>IF(SUM('寄單總表(小北實業.台南以南)'!$L$12,'寄單總表(小北實業.嘉義以北)'!$L$19)=0,"",SUM('寄單總表(小北實業.台南以南)'!$L$12,'寄單總表(小北實業.嘉義以北)'!$L$19))</f>
        <v/>
      </c>
      <c r="F37" s="355" t="str">
        <f>IF(SUM('寄單總表(小北實業.台南以南)'!$L$18,'寄單總表(小北實業.嘉義以北)'!$L$32)=0,"",SUM('寄單總表(小北實業.台南以南)'!$L$18,'寄單總表(小北實業.嘉義以北)'!$L$32))</f>
        <v/>
      </c>
      <c r="G37" s="355"/>
      <c r="H37" s="133" t="str">
        <f>IF(SUM('寄單總表(台南區)'!$K$14,'寄單總表(高雄區)'!$K$14:$L$15,'寄單總表(台北區)'!$K$20:$L$21,'寄單總表(桃園區,新竹區,苗栗區) '!$K$26:L$27,'寄單總表(台中區,彰化區,南投區) '!$K$26:$L$27,'寄單總表(雲林區,嘉義區)'!$K$20:$L$21,'寄單總表(屏東區)'!$K$14:$L$15)=0,"","小北")</f>
        <v/>
      </c>
      <c r="I37" s="135" t="str">
        <f>IF(SUM('寄單總表(台南區)'!$L$10,'寄單總表(高雄區)'!$L$10,'寄單總表(台北區)'!$L$11,'寄單總表(桃園區,新竹區,苗栗區)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'!$L$12,'寄單總表(雲林區,嘉義區)'!$L$11,'寄單總表(屏東區)'!$L$10)=0,"",SUM('寄單總表(台南區)'!$L$10,'寄單總表(高雄區)'!$L$10,'寄單總表(台北區)'!$L$11,'寄單總表(桃園區,新竹區,苗栗區) '!$L$12,'寄單總表(台中區,彰化區,南投區) '!$L$12,'寄單總表(雲林區,嘉義區)'!$L$11,'寄單總表(屏東區)'!$L$10))</f>
        <v/>
      </c>
      <c r="J37" s="136" t="str">
        <f>IF(SUM('寄單總表(台南區)'!$L$14,'寄單總表(高雄區)'!$L$14,'寄單總表(台北區)'!$L$16,'寄單總表(桃園區,新竹區,苗栗區)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'!$L$18,'寄單總表(雲林區,嘉義區)'!$L$16,'寄單總表(屏東區)'!$L$14)=0,"",SUM('寄單總表(台南區)'!$L$14,'寄單總表(高雄區)'!$L$14,'寄單總表(台北區)'!$L$16,'寄單總表(桃園區,新竹區,苗栗區) '!$L$18,'寄單總表(台中區,彰化區,南投區) '!$L$18,'寄單總表(雲林區,嘉義區)'!$L$16,'寄單總表(屏東區)'!$L$14))</f>
        <v/>
      </c>
      <c r="K37" s="65"/>
      <c r="L37" s="65"/>
      <c r="M37" s="31"/>
    </row>
    <row r="38" spans="1:15" ht="39.950000000000003" customHeight="1" thickTop="1" thickBot="1">
      <c r="A38" s="409" t="s">
        <v>911</v>
      </c>
      <c r="B38" s="409"/>
      <c r="C38" s="406"/>
      <c r="D38" s="406"/>
      <c r="E38" s="409" t="s">
        <v>559</v>
      </c>
      <c r="F38" s="409"/>
      <c r="G38" s="406"/>
      <c r="H38" s="406"/>
      <c r="I38" s="409"/>
      <c r="J38" s="409"/>
      <c r="K38" s="412" t="s">
        <v>558</v>
      </c>
      <c r="L38" s="412"/>
      <c r="M38" s="7"/>
      <c r="N38" s="8"/>
      <c r="O38" s="8"/>
    </row>
    <row r="39" spans="1:15" ht="44.25" customHeight="1" thickTop="1" thickBot="1">
      <c r="A39" s="410" t="s">
        <v>2944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2"/>
      <c r="L39" s="412"/>
      <c r="M39" s="7"/>
    </row>
    <row r="40" spans="1:15" s="8" customFormat="1" ht="16.149999999999999" customHeight="1" thickTop="1">
      <c r="A40" s="269" t="s">
        <v>556</v>
      </c>
      <c r="B40" s="264"/>
      <c r="C40" s="264"/>
      <c r="D40" s="264"/>
      <c r="E40" s="264"/>
      <c r="F40" s="264"/>
      <c r="G40" s="264"/>
      <c r="H40" s="264"/>
      <c r="I40" s="264"/>
      <c r="J40" s="264"/>
      <c r="L40" s="268"/>
      <c r="M40" s="7"/>
    </row>
    <row r="41" spans="1:15" s="8" customFormat="1" ht="16.149999999999999" customHeight="1">
      <c r="A41" s="267" t="s">
        <v>657</v>
      </c>
      <c r="B41" s="302" t="s">
        <v>2904</v>
      </c>
      <c r="C41" s="303"/>
      <c r="D41" s="302"/>
      <c r="E41" s="302"/>
      <c r="F41" s="302"/>
      <c r="G41" s="302"/>
      <c r="H41" s="302"/>
      <c r="I41" s="302"/>
      <c r="J41" s="302"/>
      <c r="L41" s="268"/>
      <c r="M41" s="7"/>
    </row>
    <row r="42" spans="1:15" s="8" customFormat="1" ht="16.149999999999999" customHeight="1">
      <c r="A42" s="267" t="s">
        <v>659</v>
      </c>
      <c r="B42" s="302" t="s">
        <v>2945</v>
      </c>
      <c r="C42" s="303"/>
      <c r="D42" s="302"/>
      <c r="E42" s="302"/>
      <c r="F42" s="302"/>
      <c r="G42" s="302"/>
      <c r="H42" s="304"/>
      <c r="I42" s="304"/>
      <c r="J42" s="304"/>
      <c r="L42" s="268"/>
      <c r="M42" s="7"/>
    </row>
    <row r="43" spans="1:15" s="8" customFormat="1" ht="16.149999999999999" customHeight="1">
      <c r="A43" s="269"/>
      <c r="B43" s="379" t="s">
        <v>2946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80"/>
      <c r="M43" s="7"/>
      <c r="N43" s="33"/>
      <c r="O43" s="33"/>
    </row>
    <row r="44" spans="1:15" s="8" customFormat="1" ht="16.149999999999999" customHeight="1">
      <c r="A44" s="269"/>
      <c r="B44" s="303" t="s">
        <v>2947</v>
      </c>
      <c r="C44" s="305"/>
      <c r="D44" s="305"/>
      <c r="E44" s="305"/>
      <c r="F44" s="305"/>
      <c r="G44" s="305"/>
      <c r="H44" s="305"/>
      <c r="I44" s="305"/>
      <c r="J44" s="305"/>
      <c r="K44" s="305"/>
      <c r="L44" s="276"/>
      <c r="M44" s="7"/>
      <c r="N44" s="31"/>
      <c r="O44" s="31"/>
    </row>
    <row r="45" spans="1:15" s="8" customFormat="1" ht="15.2" customHeight="1" thickBot="1">
      <c r="A45" s="279"/>
      <c r="B45" s="271"/>
      <c r="C45" s="271"/>
      <c r="D45" s="271"/>
      <c r="E45" s="271"/>
      <c r="F45" s="270"/>
      <c r="G45" s="270"/>
      <c r="H45" s="270"/>
      <c r="I45" s="271"/>
      <c r="J45" s="271"/>
      <c r="K45" s="272" t="str">
        <f>'寄單總表(小北實業.台南以南)'!K45</f>
        <v>稅務組114/09/15 第51版</v>
      </c>
      <c r="L45" s="273"/>
    </row>
    <row r="46" spans="1:15" s="8" customFormat="1" ht="15.2" customHeight="1">
      <c r="A46" s="64"/>
      <c r="B46" s="27"/>
      <c r="C46" s="2"/>
      <c r="D46" s="5"/>
      <c r="E46" s="5"/>
      <c r="F46" s="9"/>
      <c r="G46" s="9"/>
      <c r="J46" s="63"/>
      <c r="K46" s="63"/>
      <c r="L46" s="63"/>
      <c r="M46" s="9"/>
      <c r="N46" s="31"/>
      <c r="O46" s="31"/>
    </row>
    <row r="47" spans="1:15" s="33" customFormat="1" ht="20.25" customHeight="1">
      <c r="A47" s="3"/>
      <c r="B47" s="2"/>
      <c r="C47" s="2"/>
      <c r="D47" s="5"/>
      <c r="E47" s="5"/>
      <c r="F47" s="9"/>
      <c r="G47" s="9"/>
      <c r="H47" s="2"/>
      <c r="I47" s="5"/>
      <c r="J47" s="5"/>
      <c r="K47" s="7"/>
      <c r="L47" s="7"/>
      <c r="M47" s="2"/>
      <c r="N47" s="31"/>
      <c r="O47" s="31"/>
    </row>
    <row r="48" spans="1:15" ht="24.4" customHeight="1">
      <c r="B48" s="2"/>
      <c r="C48" s="2"/>
      <c r="D48" s="5"/>
      <c r="E48" s="5"/>
      <c r="F48" s="5"/>
      <c r="G48" s="9"/>
      <c r="H48" s="2"/>
      <c r="I48" s="5"/>
      <c r="J48" s="5"/>
      <c r="K48" s="7"/>
      <c r="L48" s="7"/>
      <c r="M48" s="2"/>
    </row>
    <row r="49" spans="2:13" ht="24.4" customHeight="1">
      <c r="B49" s="2"/>
      <c r="C49" s="2"/>
      <c r="D49" s="30"/>
      <c r="E49" s="2"/>
      <c r="F49" s="5"/>
      <c r="G49" s="9"/>
      <c r="H49" s="2"/>
      <c r="I49" s="30"/>
      <c r="J49" s="2"/>
      <c r="L49" s="5"/>
      <c r="M49" s="2"/>
    </row>
    <row r="50" spans="2:13" ht="24.4" customHeight="1">
      <c r="B50" s="2"/>
      <c r="C50" s="2"/>
      <c r="D50" s="30"/>
      <c r="E50" s="2"/>
      <c r="F50" s="30"/>
      <c r="G50" s="5"/>
      <c r="H50" s="2"/>
      <c r="I50" s="30"/>
      <c r="J50" s="2"/>
      <c r="L50" s="2"/>
      <c r="M50" s="2"/>
    </row>
    <row r="51" spans="2:13" ht="24.4" customHeight="1"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</row>
    <row r="52" spans="2:13" ht="24.4" customHeight="1">
      <c r="L52" s="2"/>
      <c r="M52" s="2"/>
    </row>
    <row r="53" spans="2:13" ht="24.4" customHeight="1">
      <c r="L53" s="2"/>
      <c r="M53" s="2"/>
    </row>
    <row r="54" spans="2:13" ht="24.4" customHeight="1">
      <c r="L54" s="2"/>
      <c r="M54" s="2"/>
    </row>
    <row r="55" spans="2:13" ht="24.4" customHeight="1">
      <c r="L55" s="2"/>
    </row>
    <row r="56" spans="2:13" ht="24.4" customHeight="1">
      <c r="L56" s="2"/>
    </row>
    <row r="57" spans="2:13" ht="24.4" customHeight="1">
      <c r="L57" s="2"/>
    </row>
    <row r="58" spans="2:13" ht="24.4" customHeight="1">
      <c r="L58" s="2"/>
    </row>
    <row r="59" spans="2:13" ht="24.4" customHeight="1">
      <c r="L59" s="2"/>
    </row>
    <row r="60" spans="2:13" ht="24.4" customHeight="1">
      <c r="L60" s="2"/>
    </row>
    <row r="61" spans="2:13" ht="24.4" customHeight="1">
      <c r="L61" s="2"/>
    </row>
    <row r="62" spans="2:13" ht="24.4" customHeight="1">
      <c r="L62" s="2"/>
    </row>
    <row r="63" spans="2:13" ht="24.4" customHeight="1">
      <c r="L63" s="2"/>
    </row>
  </sheetData>
  <sheetProtection password="CC6B" sheet="1" formatCells="0" formatColumns="0" formatRows="0"/>
  <protectedRanges>
    <protectedRange sqref="A4" name="範圍1_2"/>
    <protectedRange sqref="F3" name="範圍3_1_1"/>
    <protectedRange sqref="C2" name="範圍3_2_1"/>
  </protectedRanges>
  <mergeCells count="94">
    <mergeCell ref="B36:C36"/>
    <mergeCell ref="B31:C31"/>
    <mergeCell ref="B32:C32"/>
    <mergeCell ref="G23:H23"/>
    <mergeCell ref="G24:H24"/>
    <mergeCell ref="G25:H25"/>
    <mergeCell ref="B27:C27"/>
    <mergeCell ref="B43:L43"/>
    <mergeCell ref="G27:H27"/>
    <mergeCell ref="G28:H28"/>
    <mergeCell ref="G35:H35"/>
    <mergeCell ref="G36:H36"/>
    <mergeCell ref="G29:H29"/>
    <mergeCell ref="G30:H30"/>
    <mergeCell ref="G31:H31"/>
    <mergeCell ref="G32:H32"/>
    <mergeCell ref="G33:H33"/>
    <mergeCell ref="G34:H34"/>
    <mergeCell ref="B34:C34"/>
    <mergeCell ref="B35:C35"/>
    <mergeCell ref="B28:C28"/>
    <mergeCell ref="B29:C29"/>
    <mergeCell ref="B30:C30"/>
    <mergeCell ref="G8:H8"/>
    <mergeCell ref="G9:H9"/>
    <mergeCell ref="G10:H10"/>
    <mergeCell ref="G11:H11"/>
    <mergeCell ref="G12:H12"/>
    <mergeCell ref="B16:C16"/>
    <mergeCell ref="B17:C17"/>
    <mergeCell ref="B18:C18"/>
    <mergeCell ref="B19:C19"/>
    <mergeCell ref="B20:C20"/>
    <mergeCell ref="G13:H13"/>
    <mergeCell ref="G14:H14"/>
    <mergeCell ref="B15:C15"/>
    <mergeCell ref="G26:H26"/>
    <mergeCell ref="G15:H15"/>
    <mergeCell ref="G16:H16"/>
    <mergeCell ref="G17:H17"/>
    <mergeCell ref="G18:H18"/>
    <mergeCell ref="G19:H19"/>
    <mergeCell ref="G20:H20"/>
    <mergeCell ref="G21:H21"/>
    <mergeCell ref="G22:H22"/>
    <mergeCell ref="B21:C21"/>
    <mergeCell ref="B24:C24"/>
    <mergeCell ref="B25:C25"/>
    <mergeCell ref="B26:C26"/>
    <mergeCell ref="H3:H4"/>
    <mergeCell ref="I3:J4"/>
    <mergeCell ref="F4:G4"/>
    <mergeCell ref="A2:B2"/>
    <mergeCell ref="C2:G2"/>
    <mergeCell ref="A37:C37"/>
    <mergeCell ref="F37:G37"/>
    <mergeCell ref="F5:F6"/>
    <mergeCell ref="A5:A6"/>
    <mergeCell ref="B5:C6"/>
    <mergeCell ref="G5:H6"/>
    <mergeCell ref="B8:C8"/>
    <mergeCell ref="B9:C9"/>
    <mergeCell ref="B10:C10"/>
    <mergeCell ref="B11:C11"/>
    <mergeCell ref="B12:C12"/>
    <mergeCell ref="B13:C13"/>
    <mergeCell ref="B14:C14"/>
    <mergeCell ref="B33:C33"/>
    <mergeCell ref="B22:C22"/>
    <mergeCell ref="B23:C23"/>
    <mergeCell ref="K39:L39"/>
    <mergeCell ref="K38:L38"/>
    <mergeCell ref="A38:B38"/>
    <mergeCell ref="C38:D38"/>
    <mergeCell ref="E38:F38"/>
    <mergeCell ref="I38:J38"/>
    <mergeCell ref="A39:J39"/>
    <mergeCell ref="G38:H38"/>
    <mergeCell ref="A1:L1"/>
    <mergeCell ref="F7:J7"/>
    <mergeCell ref="A7:E7"/>
    <mergeCell ref="J5:J6"/>
    <mergeCell ref="I5:I6"/>
    <mergeCell ref="D5:D6"/>
    <mergeCell ref="E5:E6"/>
    <mergeCell ref="K2:L2"/>
    <mergeCell ref="K3:K4"/>
    <mergeCell ref="L3:L4"/>
    <mergeCell ref="K5:K6"/>
    <mergeCell ref="L5:L6"/>
    <mergeCell ref="H2:J2"/>
    <mergeCell ref="A3:B4"/>
    <mergeCell ref="C3:D4"/>
    <mergeCell ref="F3:G3"/>
  </mergeCells>
  <phoneticPr fontId="21" type="noConversion"/>
  <conditionalFormatting sqref="I3:J4">
    <cfRule type="containsText" dxfId="7" priority="1" stopIfTrue="1" operator="containsText" text="請至【發票明細】">
      <formula>NOT(ISERROR(SEARCH("請至【發票明細】",I3)))</formula>
    </cfRule>
  </conditionalFormatting>
  <printOptions horizontalCentered="1"/>
  <pageMargins left="0" right="0" top="0" bottom="0" header="0" footer="0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11</vt:i4>
      </vt:variant>
    </vt:vector>
  </HeadingPairs>
  <TitlesOfParts>
    <vt:vector size="24" baseType="lpstr">
      <vt:lpstr>寄單發票金額彙整表</vt:lpstr>
      <vt:lpstr>資料表</vt:lpstr>
      <vt:lpstr>操作說明-使用關貿廠商</vt:lpstr>
      <vt:lpstr>發票明細</vt:lpstr>
      <vt:lpstr>寄單總表(小北實業.嘉義以北)</vt:lpstr>
      <vt:lpstr>寄單總表(小北實業.台南以南)</vt:lpstr>
      <vt:lpstr>寄單總表(台南區)</vt:lpstr>
      <vt:lpstr>寄單總表(高雄區)</vt:lpstr>
      <vt:lpstr>寄單總表(台北區)</vt:lpstr>
      <vt:lpstr>寄單總表(桃園區,新竹區,苗栗區) </vt:lpstr>
      <vt:lpstr>寄單總表(台中區,彰化區,南投區) </vt:lpstr>
      <vt:lpstr>寄單總表(雲林區,嘉義區)</vt:lpstr>
      <vt:lpstr>寄單總表(屏東區)</vt:lpstr>
      <vt:lpstr>'寄單總表(小北實業.台南以南)'!Print_Area</vt:lpstr>
      <vt:lpstr>'寄單總表(小北實業.嘉義以北)'!Print_Area</vt:lpstr>
      <vt:lpstr>'寄單總表(台中區,彰化區,南投區) '!Print_Area</vt:lpstr>
      <vt:lpstr>'寄單總表(台北區)'!Print_Area</vt:lpstr>
      <vt:lpstr>'寄單總表(台南區)'!Print_Area</vt:lpstr>
      <vt:lpstr>'寄單總表(屏東區)'!Print_Area</vt:lpstr>
      <vt:lpstr>'寄單總表(桃園區,新竹區,苗栗區) '!Print_Area</vt:lpstr>
      <vt:lpstr>'寄單總表(高雄區)'!Print_Area</vt:lpstr>
      <vt:lpstr>'寄單總表(雲林區,嘉義區)'!Print_Area</vt:lpstr>
      <vt:lpstr>發票明細!Print_Area</vt:lpstr>
      <vt:lpstr>發票明細!Print_Titles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showba</dc:creator>
  <cp:lastModifiedBy>admin</cp:lastModifiedBy>
  <cp:lastPrinted>2025-01-01T07:35:54Z</cp:lastPrinted>
  <dcterms:created xsi:type="dcterms:W3CDTF">2012-01-11T01:41:56Z</dcterms:created>
  <dcterms:modified xsi:type="dcterms:W3CDTF">2025-09-17T01:16:06Z</dcterms:modified>
</cp:coreProperties>
</file>